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Лист1!$A$2:$C$109</definedName>
  </definedNames>
  <calcPr calcId="124519"/>
</workbook>
</file>

<file path=xl/calcChain.xml><?xml version="1.0" encoding="utf-8"?>
<calcChain xmlns="http://schemas.openxmlformats.org/spreadsheetml/2006/main">
  <c r="C51" i="1"/>
  <c r="C21"/>
  <c r="C79"/>
  <c r="C25" l="1"/>
  <c r="C24" s="1"/>
  <c r="C37"/>
  <c r="C34"/>
  <c r="C26"/>
  <c r="C17"/>
  <c r="C15"/>
  <c r="C12"/>
  <c r="C104"/>
  <c r="C94"/>
  <c r="C84"/>
  <c r="C76"/>
  <c r="C65" s="1"/>
  <c r="C46"/>
  <c r="D104"/>
  <c r="D94"/>
  <c r="D84"/>
  <c r="D76"/>
  <c r="D65"/>
  <c r="D51"/>
  <c r="D46"/>
  <c r="D45" l="1"/>
  <c r="D44" s="1"/>
  <c r="D109" s="1"/>
  <c r="C11"/>
  <c r="C45"/>
  <c r="C44" s="1"/>
  <c r="C109" s="1"/>
  <c r="C111" l="1"/>
</calcChain>
</file>

<file path=xl/sharedStrings.xml><?xml version="1.0" encoding="utf-8"?>
<sst xmlns="http://schemas.openxmlformats.org/spreadsheetml/2006/main" count="176" uniqueCount="173">
  <si>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</si>
  <si>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</si>
  <si>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</si>
  <si>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</si>
  <si>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</si>
  <si>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</si>
  <si>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</si>
  <si>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</si>
  <si>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</si>
  <si>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</si>
  <si>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</si>
  <si>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</si>
  <si>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</si>
  <si>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</si>
  <si>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</si>
  <si>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</si>
  <si>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</si>
  <si>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</si>
  <si>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</si>
  <si>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</si>
  <si>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</si>
  <si>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</si>
  <si>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</si>
  <si>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</si>
  <si>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</si>
  <si>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</si>
  <si>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</si>
  <si>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</si>
  <si>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</si>
  <si>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</si>
  <si>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</si>
  <si>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</si>
  <si>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</si>
  <si>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</si>
  <si>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</si>
  <si>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</si>
  <si>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</si>
  <si>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</si>
  <si>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</si>
  <si>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</si>
  <si>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</si>
  <si>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</si>
  <si>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</si>
  <si>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</si>
  <si>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</si>
  <si>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</si>
  <si>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</si>
  <si>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</si>
  <si>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</si>
  <si>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</si>
  <si>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</si>
  <si>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</si>
  <si>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</si>
  <si>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</si>
  <si>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</si>
  <si>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</si>
  <si>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</si>
  <si>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</si>
  <si>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</si>
  <si>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</si>
  <si>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</si>
  <si>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</si>
  <si>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</si>
  <si>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</si>
  <si>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</si>
  <si>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</si>
  <si>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</si>
  <si>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</si>
  <si>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</si>
  <si>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</si>
  <si>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</si>
  <si>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</si>
  <si>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</si>
  <si>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</si>
  <si>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</si>
  <si>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</si>
  <si>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2 02 04025 05 0000 151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</si>
  <si>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</si>
  <si>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</si>
  <si>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</si>
  <si>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</si>
  <si>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</si>
  <si>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</si>
  <si>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Иные межбюджетные трансферты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</si>
  <si>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</si>
  <si>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</si>
  <si>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</si>
  <si>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</si>
  <si>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</si>
  <si>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</si>
  <si>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</si>
  <si>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</si>
  <si>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</si>
  <si>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</si>
  <si>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</si>
  <si>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</si>
  <si>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</si>
  <si>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</si>
  <si>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</si>
  <si>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</si>
  <si>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</si>
  <si>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</si>
  <si>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</si>
  <si>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</si>
  <si>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</si>
  <si>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</si>
  <si>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</si>
  <si>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</si>
  <si>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</si>
  <si>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</si>
  <si>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</si>
  <si>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</si>
  <si>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</si>
  <si>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</si>
  <si>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</si>
  <si>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</si>
  <si>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</si>
  <si>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</si>
  <si>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</si>
  <si>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</si>
  <si>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</si>
  <si>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</si>
  <si>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</si>
  <si>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</si>
  <si>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</si>
  <si>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</si>
  <si>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2 02 29999 05 0069 151</t>
  </si>
  <si>
    <t>1 11 05314 10 0000 120</t>
  </si>
  <si>
    <t>1 17 00000 00 0000 000</t>
  </si>
  <si>
    <t>Прочие неналоговые поступления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</si>
  <si>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</si>
  <si>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</si>
  <si>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</si>
  <si>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</si>
  <si>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</si>
  <si>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1 08 0300 01 0000 110</t>
  </si>
  <si>
    <t>Государственная пошлина по делам, рассмариваемых в судах общей юрисдикции, мировыми судьями</t>
  </si>
  <si>
    <t xml:space="preserve">Прочие безвозмездные поступления </t>
  </si>
  <si>
    <t>2 07 00000 00 0000 180</t>
  </si>
  <si>
    <t>2 02 29999 05 0074 151</t>
  </si>
  <si>
    <t>1 14 06013 05 0000 430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</si>
  <si>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</si>
  <si>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</si>
  <si>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Субсидии бюджетам муниципальных районов области на реализацию дополнительных мер, направленных на своевременное исполнение первоочередных расходов местных бюджетов</t>
  </si>
  <si>
    <t>Налог, взимаемый в связи с применением патентной системы налогообложения</t>
  </si>
  <si>
    <t xml:space="preserve"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 </t>
  </si>
  <si>
    <t xml:space="preserve">          Федоровского муниципального района </t>
  </si>
  <si>
    <t xml:space="preserve">                                                                                                                    к решению муниципального Собрания</t>
  </si>
  <si>
    <t>Дотация бюджетам муниципальных районов на выравнивание  бюджетной обеспеченности муниципальных районов (городских округов) области</t>
  </si>
  <si>
    <t>Субсидии бюджетам муниципальных районов на поддержку отрасли культуры: государственная  поддержка лучших сельских учреждений культуры</t>
  </si>
  <si>
    <t>2 02 25497 05 0000 151</t>
  </si>
  <si>
    <t>Субсидии бюджетам муниципальных районов на обеспечение жильем молодых семей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</si>
  <si>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</si>
  <si>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</si>
  <si>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области на выравнивание возможностей местных бюджетов по обеспечению  повышения оплаты труда отдельным категориям работников бюджетной сферы</t>
  </si>
  <si>
    <t>2 02 29999 05 0075 151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</si>
  <si>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</si>
  <si>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2 02 29999 05 0076 151</t>
  </si>
  <si>
    <t>Субсидия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</si>
  <si>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2 0235120 05 0000 151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</si>
  <si>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,определению перечня должностных лиц, уполномоченных составлять протоколы об административных правонарушениях</t>
  </si>
  <si>
    <t>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</si>
  <si>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</si>
  <si>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</si>
  <si>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</si>
  <si>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2 02 30024 05 0039 151 </t>
  </si>
  <si>
    <t>2 02 49999 05 0015 151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</si>
  <si>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</si>
  <si>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2 02 49999 05 0017 151</t>
  </si>
  <si>
    <t>Межбюджетные трансферты, передаваемые бюджетам муниципальных районов области и городских округов области стимулирующенго (поощрительного ) характера</t>
  </si>
  <si>
    <t>Всего доходов</t>
  </si>
  <si>
    <t>Исполнение доходов Федоровского муниципального района за 2018 год по кодам классификации доходов бюджета</t>
  </si>
  <si>
    <t xml:space="preserve">                                                                                                            Саратовской области 29 .04.2019г. №343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</si>
</sst>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);\(#,##0.0\)"/>
    <numFmt numFmtId="166" formatCode="#,##0.0"/>
  </numFmts>
  <fonts count="13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ourier"/>
      <family val="3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name val="Arial Cyr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6" fillId="0" borderId="0"/>
  </cellStyleXfs>
  <cellXfs count="105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Border="1"/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/>
    <xf numFmtId="164" fontId="1" fillId="3" borderId="0" xfId="0" applyNumberFormat="1" applyFont="1" applyFill="1" applyBorder="1" applyAlignment="1">
      <alignment horizontal="center"/>
    </xf>
    <xf numFmtId="1" fontId="4" fillId="0" borderId="0" xfId="0" applyNumberFormat="1" applyFont="1"/>
    <xf numFmtId="1" fontId="0" fillId="0" borderId="0" xfId="0" applyNumberFormat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 shrinkToFit="1"/>
    </xf>
    <xf numFmtId="0" fontId="5" fillId="0" borderId="1" xfId="0" applyFont="1" applyFill="1" applyBorder="1" applyAlignment="1"/>
    <xf numFmtId="1" fontId="9" fillId="0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/>
    </xf>
    <xf numFmtId="1" fontId="11" fillId="0" borderId="1" xfId="0" applyNumberFormat="1" applyFont="1" applyFill="1" applyBorder="1"/>
    <xf numFmtId="3" fontId="9" fillId="0" borderId="1" xfId="0" applyNumberFormat="1" applyFont="1" applyFill="1" applyBorder="1" applyAlignment="1">
      <alignment vertical="top" wrapText="1" shrinkToFit="1"/>
    </xf>
    <xf numFmtId="0" fontId="9" fillId="0" borderId="1" xfId="1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wrapText="1" shrinkToFit="1"/>
    </xf>
    <xf numFmtId="1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 shrinkToFit="1"/>
    </xf>
    <xf numFmtId="1" fontId="0" fillId="0" borderId="1" xfId="0" applyNumberFormat="1" applyBorder="1" applyAlignment="1"/>
    <xf numFmtId="0" fontId="0" fillId="0" borderId="1" xfId="0" applyBorder="1"/>
    <xf numFmtId="0" fontId="0" fillId="4" borderId="1" xfId="0" applyFill="1" applyBorder="1"/>
    <xf numFmtId="1" fontId="0" fillId="0" borderId="1" xfId="0" applyNumberForma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>
      <alignment horizontal="left" wrapText="1" shrinkToFit="1"/>
    </xf>
    <xf numFmtId="0" fontId="0" fillId="0" borderId="0" xfId="0" applyFill="1" applyBorder="1"/>
    <xf numFmtId="0" fontId="9" fillId="0" borderId="0" xfId="0" applyFont="1" applyFill="1" applyBorder="1" applyAlignment="1"/>
    <xf numFmtId="4" fontId="9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wrapText="1"/>
    </xf>
    <xf numFmtId="166" fontId="9" fillId="0" borderId="0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/>
    <xf numFmtId="49" fontId="9" fillId="0" borderId="1" xfId="0" applyNumberFormat="1" applyFont="1" applyBorder="1" applyAlignment="1">
      <alignment horizontal="justify" vertical="center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" fontId="9" fillId="0" borderId="1" xfId="0" applyNumberFormat="1" applyFont="1" applyFill="1" applyBorder="1" applyAlignment="1"/>
    <xf numFmtId="166" fontId="5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1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6" fontId="9" fillId="0" borderId="2" xfId="0" applyNumberFormat="1" applyFont="1" applyFill="1" applyBorder="1" applyAlignment="1"/>
    <xf numFmtId="1" fontId="9" fillId="0" borderId="3" xfId="0" applyNumberFormat="1" applyFont="1" applyFill="1" applyBorder="1" applyAlignment="1">
      <alignment horizontal="left" wrapText="1" shrinkToFit="1"/>
    </xf>
    <xf numFmtId="0" fontId="9" fillId="0" borderId="3" xfId="0" applyFont="1" applyFill="1" applyBorder="1" applyAlignment="1">
      <alignment wrapText="1"/>
    </xf>
    <xf numFmtId="166" fontId="9" fillId="0" borderId="3" xfId="0" applyNumberFormat="1" applyFont="1" applyFill="1" applyBorder="1" applyAlignment="1"/>
    <xf numFmtId="1" fontId="9" fillId="0" borderId="2" xfId="0" applyNumberFormat="1" applyFont="1" applyFill="1" applyBorder="1" applyAlignment="1">
      <alignment wrapText="1" shrinkToFit="1"/>
    </xf>
    <xf numFmtId="0" fontId="9" fillId="0" borderId="2" xfId="0" applyFont="1" applyFill="1" applyBorder="1" applyAlignment="1">
      <alignment vertical="top" wrapText="1" shrinkToFit="1"/>
    </xf>
    <xf numFmtId="166" fontId="9" fillId="5" borderId="1" xfId="0" applyNumberFormat="1" applyFont="1" applyFill="1" applyBorder="1" applyAlignment="1">
      <alignment wrapText="1" shrinkToFit="1"/>
    </xf>
    <xf numFmtId="166" fontId="5" fillId="5" borderId="1" xfId="0" applyNumberFormat="1" applyFont="1" applyFill="1" applyBorder="1" applyAlignment="1">
      <alignment wrapText="1" shrinkToFit="1"/>
    </xf>
    <xf numFmtId="0" fontId="9" fillId="0" borderId="1" xfId="0" applyFont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 shrinkToFi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/>
    <xf numFmtId="166" fontId="5" fillId="0" borderId="1" xfId="0" applyNumberFormat="1" applyFont="1" applyBorder="1"/>
    <xf numFmtId="1" fontId="3" fillId="0" borderId="0" xfId="0" applyNumberFormat="1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2" fillId="0" borderId="0" xfId="0" applyFont="1" applyBorder="1" applyAlignment="1"/>
    <xf numFmtId="0" fontId="8" fillId="0" borderId="0" xfId="0" applyFont="1" applyBorder="1" applyAlignment="1"/>
    <xf numFmtId="0" fontId="4" fillId="0" borderId="0" xfId="0" applyFont="1" applyAlignment="1">
      <alignment horizontal="right"/>
    </xf>
    <xf numFmtId="166" fontId="9" fillId="0" borderId="3" xfId="0" applyNumberFormat="1" applyFont="1" applyFill="1" applyBorder="1" applyAlignment="1"/>
    <xf numFmtId="166" fontId="9" fillId="0" borderId="2" xfId="0" applyNumberFormat="1" applyFont="1" applyFill="1" applyBorder="1" applyAlignment="1"/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" fontId="3" fillId="0" borderId="0" xfId="0" applyNumberFormat="1" applyFont="1" applyBorder="1" applyAlignment="1"/>
    <xf numFmtId="0" fontId="0" fillId="0" borderId="0" xfId="0" applyBorder="1" applyAlignment="1"/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shrinkToFit="1"/>
    </xf>
  </cellXfs>
  <cellStyles count="2">
    <cellStyle name="Обычный" xfId="0" builtinId="0"/>
    <cellStyle name="Обычный_98-99КП+Бюд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5"/>
  <sheetViews>
    <sheetView tabSelected="1" topLeftCell="A3" zoomScaleSheetLayoutView="100" workbookViewId="0">
      <selection activeCell="B16" sqref="B16"/>
    </sheetView>
  </sheetViews>
  <sheetFormatPr defaultRowHeight="12.75"/>
  <cols>
    <col min="1" max="1" width="23.140625" style="1" customWidth="1"/>
    <col min="2" max="2" width="92.5703125" customWidth="1"/>
    <col min="3" max="3" width="13.140625" customWidth="1"/>
    <col min="4" max="4" width="9.140625" hidden="1" customWidth="1"/>
    <col min="5" max="5" width="11.28515625" customWidth="1"/>
  </cols>
  <sheetData>
    <row r="2" spans="1:25">
      <c r="A2" s="14"/>
      <c r="B2" s="91" t="s">
        <v>66</v>
      </c>
      <c r="C2" s="91"/>
    </row>
    <row r="3" spans="1:25" ht="15.75" customHeight="1">
      <c r="A3" s="14"/>
      <c r="B3" s="94" t="s">
        <v>147</v>
      </c>
      <c r="C3" s="95"/>
    </row>
    <row r="4" spans="1:25">
      <c r="A4" s="14"/>
      <c r="B4" s="91" t="s">
        <v>146</v>
      </c>
      <c r="C4" s="91"/>
    </row>
    <row r="5" spans="1:25">
      <c r="A5" s="14"/>
      <c r="B5" s="91" t="s">
        <v>172</v>
      </c>
      <c r="C5" s="91"/>
    </row>
    <row r="6" spans="1:25" ht="27.75" customHeight="1">
      <c r="A6" s="88" t="s">
        <v>171</v>
      </c>
      <c r="B6" s="89"/>
      <c r="C6" s="90"/>
    </row>
    <row r="7" spans="1:25" ht="27" hidden="1" customHeight="1">
      <c r="A7" s="96"/>
      <c r="B7" s="97"/>
      <c r="C7" s="97"/>
    </row>
    <row r="8" spans="1:25" ht="27" customHeight="1">
      <c r="A8" s="86"/>
      <c r="B8" s="87"/>
      <c r="C8" s="87"/>
    </row>
    <row r="9" spans="1:25" ht="15.75" customHeight="1">
      <c r="A9" s="98" t="s">
        <v>89</v>
      </c>
      <c r="B9" s="17" t="s">
        <v>0</v>
      </c>
      <c r="C9" s="17" t="s">
        <v>13</v>
      </c>
      <c r="D9" s="3"/>
      <c r="E9" s="50"/>
      <c r="F9" s="50"/>
    </row>
    <row r="10" spans="1:25" ht="3" hidden="1" customHeight="1">
      <c r="A10" s="99"/>
      <c r="B10" s="16"/>
      <c r="C10" s="16"/>
      <c r="D10" s="4"/>
      <c r="E10" s="50"/>
      <c r="F10" s="50"/>
    </row>
    <row r="11" spans="1:25" s="12" customFormat="1" ht="15">
      <c r="A11" s="20" t="s">
        <v>5</v>
      </c>
      <c r="B11" s="19" t="s">
        <v>11</v>
      </c>
      <c r="C11" s="68">
        <f>SUM(C12,C24)</f>
        <v>63533.1</v>
      </c>
      <c r="D11" s="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s="12" customFormat="1" ht="15">
      <c r="A12" s="20"/>
      <c r="B12" s="19" t="s">
        <v>31</v>
      </c>
      <c r="C12" s="68">
        <f>SUM(C13,C17,C21,C23,C16)</f>
        <v>48850.1</v>
      </c>
      <c r="D12" s="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s="10" customFormat="1" ht="14.25">
      <c r="A13" s="22" t="s">
        <v>6</v>
      </c>
      <c r="B13" s="19" t="s">
        <v>4</v>
      </c>
      <c r="C13" s="68">
        <v>27496.3</v>
      </c>
      <c r="D13" s="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20" t="s">
        <v>46</v>
      </c>
      <c r="B14" s="23" t="s">
        <v>37</v>
      </c>
      <c r="C14" s="69">
        <v>27496.3</v>
      </c>
      <c r="D14" s="6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5" ht="38.25" customHeight="1">
      <c r="A15" s="24" t="s">
        <v>63</v>
      </c>
      <c r="B15" s="25" t="s">
        <v>64</v>
      </c>
      <c r="C15" s="68">
        <f>C16</f>
        <v>10674.1</v>
      </c>
      <c r="D15" s="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5" ht="30" customHeight="1">
      <c r="A16" s="24" t="s">
        <v>62</v>
      </c>
      <c r="B16" s="26" t="s">
        <v>65</v>
      </c>
      <c r="C16" s="69">
        <v>10674.1</v>
      </c>
      <c r="D16" s="6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s="10" customFormat="1" ht="14.25">
      <c r="A17" s="22" t="s">
        <v>7</v>
      </c>
      <c r="B17" s="19" t="s">
        <v>1</v>
      </c>
      <c r="C17" s="68">
        <f>SUM(C18:C19,C20)</f>
        <v>8985.1999999999989</v>
      </c>
      <c r="D17" s="9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4.25" customHeight="1">
      <c r="A18" s="20" t="s">
        <v>47</v>
      </c>
      <c r="B18" s="26" t="s">
        <v>27</v>
      </c>
      <c r="C18" s="69">
        <v>3198.7</v>
      </c>
      <c r="D18" s="6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ht="15">
      <c r="A19" s="20" t="s">
        <v>48</v>
      </c>
      <c r="B19" s="23" t="s">
        <v>2</v>
      </c>
      <c r="C19" s="69">
        <v>5704.6</v>
      </c>
      <c r="D19" s="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ht="15">
      <c r="A20" s="20" t="s">
        <v>90</v>
      </c>
      <c r="B20" s="23" t="s">
        <v>144</v>
      </c>
      <c r="C20" s="69">
        <v>81.900000000000006</v>
      </c>
      <c r="D20" s="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s="2" customFormat="1" ht="14.25">
      <c r="A21" s="22" t="s">
        <v>8</v>
      </c>
      <c r="B21" s="19" t="s">
        <v>12</v>
      </c>
      <c r="C21" s="68">
        <f>C22</f>
        <v>1694.5</v>
      </c>
      <c r="D21" s="1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s="2" customFormat="1" ht="33.75" customHeight="1">
      <c r="A22" s="53" t="s">
        <v>135</v>
      </c>
      <c r="B22" s="26" t="s">
        <v>136</v>
      </c>
      <c r="C22" s="69">
        <v>1694.5</v>
      </c>
      <c r="D22" s="13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s="2" customFormat="1" ht="30" customHeight="1">
      <c r="A23" s="22" t="s">
        <v>24</v>
      </c>
      <c r="B23" s="27" t="s">
        <v>51</v>
      </c>
      <c r="C23" s="68"/>
      <c r="D23" s="13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s="2" customFormat="1" ht="14.25">
      <c r="A24" s="22"/>
      <c r="B24" s="19" t="s">
        <v>32</v>
      </c>
      <c r="C24" s="68">
        <f>SUM(C25,C34,C36,C37,C42)</f>
        <v>14683</v>
      </c>
      <c r="D24" s="13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s="2" customFormat="1" ht="28.5">
      <c r="A25" s="22" t="s">
        <v>52</v>
      </c>
      <c r="B25" s="28" t="s">
        <v>49</v>
      </c>
      <c r="C25" s="68">
        <f>SUM(,C26,C33)</f>
        <v>1765.0000000000002</v>
      </c>
      <c r="D25" s="5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s="12" customFormat="1" ht="63" customHeight="1">
      <c r="A26" s="20" t="s">
        <v>10</v>
      </c>
      <c r="B26" s="26" t="s">
        <v>29</v>
      </c>
      <c r="C26" s="69">
        <f>SUM(C27,C30,C31,C28,C29)</f>
        <v>1747.5000000000002</v>
      </c>
      <c r="D26" s="11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53.25" customHeight="1">
      <c r="A27" s="20" t="s">
        <v>38</v>
      </c>
      <c r="B27" s="29" t="s">
        <v>72</v>
      </c>
      <c r="C27" s="69">
        <v>422.2</v>
      </c>
      <c r="D27" s="6"/>
      <c r="E27" s="50"/>
      <c r="F27" s="50"/>
    </row>
    <row r="28" spans="1:25" ht="54.75" customHeight="1">
      <c r="A28" s="20" t="s">
        <v>74</v>
      </c>
      <c r="B28" s="29" t="s">
        <v>73</v>
      </c>
      <c r="C28" s="69">
        <v>743.2</v>
      </c>
      <c r="D28" s="6"/>
      <c r="E28" s="50"/>
      <c r="F28" s="50"/>
    </row>
    <row r="29" spans="1:25" ht="57" customHeight="1">
      <c r="A29" s="26" t="s">
        <v>36</v>
      </c>
      <c r="B29" s="30" t="s">
        <v>39</v>
      </c>
      <c r="C29" s="69">
        <v>5.7</v>
      </c>
      <c r="D29" s="6"/>
      <c r="E29" s="50"/>
      <c r="F29" s="50"/>
    </row>
    <row r="30" spans="1:25" ht="54" customHeight="1">
      <c r="A30" s="20" t="s">
        <v>25</v>
      </c>
      <c r="B30" s="31" t="s">
        <v>40</v>
      </c>
      <c r="C30" s="69">
        <v>209</v>
      </c>
      <c r="D30" s="7"/>
      <c r="E30" s="50"/>
      <c r="F30" s="50"/>
    </row>
    <row r="31" spans="1:25" ht="33" customHeight="1">
      <c r="A31" s="20" t="s">
        <v>87</v>
      </c>
      <c r="B31" s="31" t="s">
        <v>88</v>
      </c>
      <c r="C31" s="69">
        <v>367.4</v>
      </c>
      <c r="D31" s="7"/>
      <c r="E31" s="50"/>
      <c r="F31" s="50"/>
    </row>
    <row r="32" spans="1:25" ht="0.75" customHeight="1">
      <c r="A32" s="20" t="s">
        <v>127</v>
      </c>
      <c r="B32" s="31" t="s">
        <v>142</v>
      </c>
      <c r="C32" s="69"/>
      <c r="D32" s="7"/>
      <c r="E32" s="50"/>
      <c r="F32" s="50"/>
    </row>
    <row r="33" spans="1:54" ht="30" customHeight="1">
      <c r="A33" s="20" t="s">
        <v>57</v>
      </c>
      <c r="B33" s="31" t="s">
        <v>58</v>
      </c>
      <c r="C33" s="68">
        <v>17.5</v>
      </c>
      <c r="D33" s="7"/>
      <c r="E33" s="50"/>
      <c r="F33" s="50"/>
    </row>
    <row r="34" spans="1:54" ht="13.5" customHeight="1">
      <c r="A34" s="27" t="s">
        <v>20</v>
      </c>
      <c r="B34" s="28" t="s">
        <v>28</v>
      </c>
      <c r="C34" s="68">
        <f>C35</f>
        <v>681.6</v>
      </c>
      <c r="D34" s="8"/>
      <c r="E34" s="50"/>
      <c r="F34" s="50"/>
    </row>
    <row r="35" spans="1:54" ht="19.5" customHeight="1">
      <c r="A35" s="26" t="s">
        <v>44</v>
      </c>
      <c r="B35" s="32" t="s">
        <v>45</v>
      </c>
      <c r="C35" s="69">
        <v>681.6</v>
      </c>
      <c r="D35" s="8"/>
      <c r="E35" s="50"/>
      <c r="F35" s="50"/>
    </row>
    <row r="36" spans="1:54" ht="20.25" customHeight="1">
      <c r="A36" s="82" t="s">
        <v>59</v>
      </c>
      <c r="B36" s="83" t="s">
        <v>60</v>
      </c>
      <c r="C36" s="68">
        <v>138.9</v>
      </c>
      <c r="D36" s="8"/>
      <c r="E36" s="50"/>
      <c r="F36" s="50"/>
    </row>
    <row r="37" spans="1:54" s="10" customFormat="1" ht="22.5" customHeight="1">
      <c r="A37" s="27" t="s">
        <v>42</v>
      </c>
      <c r="B37" s="28" t="s">
        <v>43</v>
      </c>
      <c r="C37" s="68">
        <f>C38+C39+C40+C41</f>
        <v>9729.8000000000011</v>
      </c>
      <c r="D37" s="9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</row>
    <row r="38" spans="1:54" s="10" customFormat="1" ht="60.75" hidden="1" customHeight="1">
      <c r="A38" s="20" t="s">
        <v>53</v>
      </c>
      <c r="B38" s="26" t="s">
        <v>41</v>
      </c>
      <c r="C38" s="69"/>
      <c r="D38" s="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</row>
    <row r="39" spans="1:54" s="10" customFormat="1" ht="57.75" customHeight="1">
      <c r="A39" s="62" t="s">
        <v>140</v>
      </c>
      <c r="B39" s="63" t="s">
        <v>141</v>
      </c>
      <c r="C39" s="69">
        <v>9664.7000000000007</v>
      </c>
      <c r="D39" s="9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</row>
    <row r="40" spans="1:54" s="10" customFormat="1" ht="32.25" customHeight="1">
      <c r="A40" s="20" t="s">
        <v>124</v>
      </c>
      <c r="B40" s="26" t="s">
        <v>125</v>
      </c>
      <c r="C40" s="75">
        <v>65.099999999999994</v>
      </c>
      <c r="D40" s="9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</row>
    <row r="41" spans="1:54" s="10" customFormat="1" ht="33" hidden="1" customHeight="1">
      <c r="A41" s="20" t="s">
        <v>92</v>
      </c>
      <c r="B41" s="26" t="s">
        <v>93</v>
      </c>
      <c r="C41" s="68"/>
      <c r="D41" s="9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</row>
    <row r="42" spans="1:54" s="2" customFormat="1" ht="14.25">
      <c r="A42" s="22" t="s">
        <v>9</v>
      </c>
      <c r="B42" s="19" t="s">
        <v>30</v>
      </c>
      <c r="C42" s="68">
        <v>2367.6999999999998</v>
      </c>
      <c r="D42" s="5"/>
      <c r="E42" s="51"/>
      <c r="F42" s="51"/>
    </row>
    <row r="43" spans="1:54" s="2" customFormat="1" ht="14.25">
      <c r="A43" s="22" t="s">
        <v>128</v>
      </c>
      <c r="B43" s="19" t="s">
        <v>129</v>
      </c>
      <c r="C43" s="21"/>
      <c r="D43" s="5"/>
      <c r="E43" s="51"/>
      <c r="F43" s="51"/>
    </row>
    <row r="44" spans="1:54" ht="20.25" customHeight="1">
      <c r="A44" s="22" t="s">
        <v>14</v>
      </c>
      <c r="B44" s="19" t="s">
        <v>15</v>
      </c>
      <c r="C44" s="68">
        <f>SUM(C45,C104,C106)</f>
        <v>301043.29999999993</v>
      </c>
      <c r="D44" s="68">
        <f>SUM(D45,D104,D106)</f>
        <v>301893.19999999995</v>
      </c>
      <c r="E44" s="50"/>
      <c r="F44" s="50"/>
    </row>
    <row r="45" spans="1:54" ht="29.25" customHeight="1">
      <c r="A45" s="22" t="s">
        <v>16</v>
      </c>
      <c r="B45" s="27" t="s">
        <v>34</v>
      </c>
      <c r="C45" s="68">
        <f>SUM(C46,C51,C65,C94)</f>
        <v>302417.79999999993</v>
      </c>
      <c r="D45" s="68">
        <f>SUM(D46,D51,D65,D94)</f>
        <v>303267.69999999995</v>
      </c>
      <c r="E45" s="50"/>
      <c r="F45" s="50"/>
    </row>
    <row r="46" spans="1:54" ht="21" customHeight="1">
      <c r="A46" s="22" t="s">
        <v>96</v>
      </c>
      <c r="B46" s="27" t="s">
        <v>35</v>
      </c>
      <c r="C46" s="68">
        <f>SUM(C47:C50)</f>
        <v>68527.8</v>
      </c>
      <c r="D46" s="68">
        <f>SUM(D47:D50)</f>
        <v>68527.8</v>
      </c>
      <c r="E46" s="50"/>
      <c r="F46" s="50"/>
    </row>
    <row r="47" spans="1:54" ht="33" customHeight="1">
      <c r="A47" s="101" t="s">
        <v>97</v>
      </c>
      <c r="B47" s="100" t="s">
        <v>148</v>
      </c>
      <c r="C47" s="69">
        <v>68527.8</v>
      </c>
      <c r="D47" s="69">
        <v>68527.8</v>
      </c>
      <c r="E47" s="50"/>
      <c r="F47" s="50"/>
    </row>
    <row r="48" spans="1:54" ht="0.75" hidden="1" customHeight="1">
      <c r="A48" s="101"/>
      <c r="B48" s="100"/>
      <c r="C48" s="69"/>
      <c r="D48" s="69"/>
      <c r="E48" s="50"/>
      <c r="F48" s="50"/>
    </row>
    <row r="49" spans="1:7" ht="30.75" hidden="1" customHeight="1">
      <c r="A49" s="101"/>
      <c r="B49" s="100"/>
      <c r="C49" s="69"/>
      <c r="D49" s="69"/>
      <c r="E49" s="50"/>
      <c r="F49" s="50"/>
    </row>
    <row r="50" spans="1:7" ht="0.75" customHeight="1">
      <c r="A50" s="67" t="s">
        <v>102</v>
      </c>
      <c r="B50" s="64" t="s">
        <v>23</v>
      </c>
      <c r="C50" s="69"/>
      <c r="D50" s="69"/>
      <c r="E50" s="50"/>
      <c r="F50" s="50"/>
    </row>
    <row r="51" spans="1:7" ht="27" customHeight="1">
      <c r="A51" s="22" t="s">
        <v>103</v>
      </c>
      <c r="B51" s="28" t="s">
        <v>19</v>
      </c>
      <c r="C51" s="68">
        <f>C52+C53+C54+C55+C56+C57+C59+C60+C61+C62+C63+C64</f>
        <v>48149.200000000004</v>
      </c>
      <c r="D51" s="68">
        <f>D53+D54+D55+D56+D57+D58+D59+D60+D61+D62+D63+D64</f>
        <v>48649.7</v>
      </c>
      <c r="E51" s="50"/>
      <c r="F51" s="50"/>
    </row>
    <row r="52" spans="1:7" ht="35.25" customHeight="1">
      <c r="A52" s="23" t="s">
        <v>152</v>
      </c>
      <c r="B52" s="26" t="s">
        <v>153</v>
      </c>
      <c r="C52" s="69">
        <v>1100</v>
      </c>
      <c r="D52" s="68"/>
      <c r="E52" s="50"/>
      <c r="F52" s="50"/>
    </row>
    <row r="53" spans="1:7" ht="29.25" customHeight="1">
      <c r="A53" s="23" t="s">
        <v>150</v>
      </c>
      <c r="B53" s="26" t="s">
        <v>151</v>
      </c>
      <c r="C53" s="69">
        <v>161.9</v>
      </c>
      <c r="D53" s="69"/>
      <c r="E53" s="50"/>
      <c r="F53" s="50"/>
    </row>
    <row r="54" spans="1:7" ht="48.75" customHeight="1">
      <c r="A54" s="35" t="s">
        <v>130</v>
      </c>
      <c r="B54" s="33" t="s">
        <v>134</v>
      </c>
      <c r="C54" s="69">
        <v>95.4</v>
      </c>
      <c r="D54" s="69">
        <v>95.4</v>
      </c>
      <c r="E54" s="50"/>
      <c r="F54" s="50"/>
    </row>
    <row r="55" spans="1:7" ht="36.75" customHeight="1">
      <c r="A55" s="35" t="s">
        <v>130</v>
      </c>
      <c r="B55" s="33" t="s">
        <v>133</v>
      </c>
      <c r="C55" s="69">
        <v>10</v>
      </c>
      <c r="D55" s="69">
        <v>10</v>
      </c>
      <c r="E55" s="50"/>
      <c r="F55" s="50"/>
    </row>
    <row r="56" spans="1:7" ht="33" customHeight="1">
      <c r="A56" s="70" t="s">
        <v>130</v>
      </c>
      <c r="B56" s="71" t="s">
        <v>149</v>
      </c>
      <c r="C56" s="72">
        <v>100</v>
      </c>
      <c r="D56" s="72">
        <v>100</v>
      </c>
      <c r="E56" s="50"/>
      <c r="F56" s="50"/>
    </row>
    <row r="57" spans="1:7" ht="3" hidden="1" customHeight="1">
      <c r="A57" s="23"/>
      <c r="B57" s="26"/>
      <c r="C57" s="69"/>
      <c r="D57" s="69">
        <v>277.5</v>
      </c>
      <c r="E57" s="50"/>
      <c r="F57" s="50"/>
    </row>
    <row r="58" spans="1:7" ht="0.75" customHeight="1">
      <c r="A58" s="49"/>
      <c r="B58" s="47"/>
      <c r="C58" s="47"/>
      <c r="D58" s="69">
        <v>1100</v>
      </c>
      <c r="E58" s="50"/>
      <c r="F58" s="50"/>
    </row>
    <row r="59" spans="1:7" ht="46.5" customHeight="1">
      <c r="A59" s="23" t="s">
        <v>104</v>
      </c>
      <c r="B59" s="34" t="s">
        <v>145</v>
      </c>
      <c r="C59" s="69">
        <v>3954.7</v>
      </c>
      <c r="D59" s="69">
        <v>4024.8</v>
      </c>
      <c r="E59" s="55"/>
      <c r="F59" s="55"/>
      <c r="G59" s="4"/>
    </row>
    <row r="60" spans="1:7" ht="37.5" hidden="1" customHeight="1">
      <c r="A60" s="23" t="s">
        <v>105</v>
      </c>
      <c r="B60" s="26" t="s">
        <v>94</v>
      </c>
      <c r="C60" s="69"/>
      <c r="D60" s="69"/>
      <c r="E60" s="56"/>
      <c r="F60" s="57"/>
      <c r="G60" s="58"/>
    </row>
    <row r="61" spans="1:7" ht="54.75" customHeight="1">
      <c r="A61" s="73" t="s">
        <v>126</v>
      </c>
      <c r="B61" s="74" t="s">
        <v>154</v>
      </c>
      <c r="C61" s="75">
        <v>10123.1</v>
      </c>
      <c r="D61" s="75">
        <v>10431.299999999999</v>
      </c>
      <c r="E61" s="59"/>
      <c r="F61" s="60"/>
      <c r="G61" s="61"/>
    </row>
    <row r="62" spans="1:7" ht="37.5" customHeight="1">
      <c r="A62" s="54" t="s">
        <v>139</v>
      </c>
      <c r="B62" s="26" t="s">
        <v>143</v>
      </c>
      <c r="C62" s="69">
        <v>26591.200000000001</v>
      </c>
      <c r="D62" s="69">
        <v>26591.200000000001</v>
      </c>
      <c r="E62" s="59"/>
      <c r="F62" s="60"/>
      <c r="G62" s="61"/>
    </row>
    <row r="63" spans="1:7" ht="38.25" customHeight="1">
      <c r="A63" s="54" t="s">
        <v>155</v>
      </c>
      <c r="B63" s="26" t="s">
        <v>156</v>
      </c>
      <c r="C63" s="69">
        <v>4519.5</v>
      </c>
      <c r="D63" s="69">
        <v>4519.5</v>
      </c>
      <c r="E63" s="56"/>
      <c r="F63" s="60"/>
      <c r="G63" s="4"/>
    </row>
    <row r="64" spans="1:7" ht="63" customHeight="1">
      <c r="A64" s="54" t="s">
        <v>157</v>
      </c>
      <c r="B64" s="42" t="s">
        <v>158</v>
      </c>
      <c r="C64" s="69">
        <v>1493.4</v>
      </c>
      <c r="D64" s="69">
        <v>1500</v>
      </c>
      <c r="E64" s="50"/>
      <c r="F64" s="52"/>
    </row>
    <row r="65" spans="1:6" ht="24" customHeight="1">
      <c r="A65" s="22" t="s">
        <v>98</v>
      </c>
      <c r="B65" s="27" t="s">
        <v>33</v>
      </c>
      <c r="C65" s="68">
        <f>SUM(C66,C67,C68,C71,C72,C73,C74,C75,C76,C83,C84,C87,C88,C89,C90,C91,C92,C93)</f>
        <v>175246.19999999995</v>
      </c>
      <c r="D65" s="68">
        <f>SUM(D66,D67,D68,D71,D72,D73,D74,D75,D76,D83,D84,D87,D88,D89,D90,D91,D92,D93)</f>
        <v>175454.19999999998</v>
      </c>
      <c r="E65" s="50"/>
      <c r="F65" s="50"/>
    </row>
    <row r="66" spans="1:6" ht="33" customHeight="1">
      <c r="A66" s="35" t="s">
        <v>159</v>
      </c>
      <c r="B66" s="33" t="s">
        <v>56</v>
      </c>
      <c r="C66" s="69">
        <v>19.399999999999999</v>
      </c>
      <c r="D66" s="69">
        <v>19.399999999999999</v>
      </c>
      <c r="E66" s="50"/>
      <c r="F66" s="50"/>
    </row>
    <row r="67" spans="1:6" ht="2.25" hidden="1" customHeight="1">
      <c r="A67" s="76"/>
      <c r="B67" s="77" t="s">
        <v>91</v>
      </c>
      <c r="C67" s="72"/>
      <c r="D67" s="72"/>
      <c r="E67" s="50"/>
      <c r="F67" s="50"/>
    </row>
    <row r="68" spans="1:6" ht="33" hidden="1" customHeight="1">
      <c r="A68" s="67" t="s">
        <v>99</v>
      </c>
      <c r="B68" s="26" t="s">
        <v>69</v>
      </c>
      <c r="C68" s="69">
        <v>134314.29999999999</v>
      </c>
      <c r="D68" s="69">
        <v>134314.29999999999</v>
      </c>
      <c r="E68" s="50"/>
      <c r="F68" s="50"/>
    </row>
    <row r="69" spans="1:6" ht="6.75" hidden="1" customHeight="1">
      <c r="A69" s="36"/>
      <c r="B69" s="26"/>
      <c r="C69" s="69"/>
      <c r="D69" s="69"/>
      <c r="E69" s="50"/>
      <c r="F69" s="50"/>
    </row>
    <row r="70" spans="1:6" ht="65.25" hidden="1" customHeight="1">
      <c r="A70" s="67" t="s">
        <v>17</v>
      </c>
      <c r="B70" s="26" t="s">
        <v>26</v>
      </c>
      <c r="C70" s="69"/>
      <c r="D70" s="69"/>
      <c r="E70" s="50"/>
      <c r="F70" s="50"/>
    </row>
    <row r="71" spans="1:6" ht="51" customHeight="1">
      <c r="A71" s="67" t="s">
        <v>100</v>
      </c>
      <c r="B71" s="26" t="s">
        <v>70</v>
      </c>
      <c r="C71" s="69">
        <v>210.7</v>
      </c>
      <c r="D71" s="69">
        <v>210.7</v>
      </c>
      <c r="E71" s="50"/>
      <c r="F71" s="50"/>
    </row>
    <row r="72" spans="1:6" ht="0.75" customHeight="1">
      <c r="A72" s="65" t="s">
        <v>18</v>
      </c>
      <c r="B72" s="42" t="s">
        <v>77</v>
      </c>
      <c r="C72" s="69"/>
      <c r="D72" s="69"/>
      <c r="E72" s="50"/>
      <c r="F72" s="50"/>
    </row>
    <row r="73" spans="1:6" ht="39.75" customHeight="1">
      <c r="A73" s="65" t="s">
        <v>101</v>
      </c>
      <c r="B73" s="66" t="s">
        <v>71</v>
      </c>
      <c r="C73" s="69">
        <v>877.9</v>
      </c>
      <c r="D73" s="69">
        <v>877.9</v>
      </c>
      <c r="E73" s="50"/>
      <c r="F73" s="50"/>
    </row>
    <row r="74" spans="1:6" ht="58.5" customHeight="1">
      <c r="A74" s="65" t="s">
        <v>106</v>
      </c>
      <c r="B74" s="66" t="s">
        <v>160</v>
      </c>
      <c r="C74" s="69">
        <v>202.1</v>
      </c>
      <c r="D74" s="69">
        <v>202.1</v>
      </c>
      <c r="E74" s="50"/>
      <c r="F74" s="50"/>
    </row>
    <row r="75" spans="1:6" ht="29.25" customHeight="1">
      <c r="A75" s="65" t="s">
        <v>107</v>
      </c>
      <c r="B75" s="42" t="s">
        <v>78</v>
      </c>
      <c r="C75" s="69">
        <v>331.9</v>
      </c>
      <c r="D75" s="69">
        <v>383.7</v>
      </c>
      <c r="E75" s="50"/>
      <c r="F75" s="50"/>
    </row>
    <row r="76" spans="1:6" ht="10.5" hidden="1" customHeight="1">
      <c r="A76" s="102"/>
      <c r="B76" s="103" t="s">
        <v>161</v>
      </c>
      <c r="C76" s="92">
        <f>C81+C82</f>
        <v>1750.3000000000002</v>
      </c>
      <c r="D76" s="92">
        <f>D81+D82</f>
        <v>1822.4</v>
      </c>
      <c r="E76" s="50"/>
      <c r="F76" s="50"/>
    </row>
    <row r="77" spans="1:6" ht="1.5" hidden="1" customHeight="1">
      <c r="A77" s="102"/>
      <c r="B77" s="104"/>
      <c r="C77" s="93"/>
      <c r="D77" s="93"/>
      <c r="E77" s="50"/>
      <c r="F77" s="50"/>
    </row>
    <row r="78" spans="1:6" ht="0.75" hidden="1" customHeight="1">
      <c r="A78" s="102"/>
      <c r="B78" s="104"/>
      <c r="C78" s="69"/>
      <c r="D78" s="69"/>
      <c r="E78" s="50"/>
      <c r="F78" s="50"/>
    </row>
    <row r="79" spans="1:6" ht="53.25" customHeight="1">
      <c r="A79" s="102"/>
      <c r="B79" s="104"/>
      <c r="C79" s="69">
        <f>C81+C82</f>
        <v>1750.3000000000002</v>
      </c>
      <c r="D79" s="69"/>
      <c r="E79" s="50"/>
      <c r="F79" s="50"/>
    </row>
    <row r="80" spans="1:6" ht="1.5" hidden="1" customHeight="1">
      <c r="A80" s="102"/>
      <c r="B80" s="104"/>
      <c r="C80" s="69"/>
      <c r="D80" s="69"/>
      <c r="E80" s="50"/>
      <c r="F80" s="50"/>
    </row>
    <row r="81" spans="1:6" ht="39" customHeight="1">
      <c r="A81" s="65" t="s">
        <v>108</v>
      </c>
      <c r="B81" s="37" t="s">
        <v>54</v>
      </c>
      <c r="C81" s="69">
        <v>1546.4</v>
      </c>
      <c r="D81" s="69">
        <v>1618.5</v>
      </c>
      <c r="E81" s="50"/>
      <c r="F81" s="50"/>
    </row>
    <row r="82" spans="1:6" ht="41.25" customHeight="1">
      <c r="A82" s="65" t="s">
        <v>109</v>
      </c>
      <c r="B82" s="66" t="s">
        <v>21</v>
      </c>
      <c r="C82" s="69">
        <v>203.9</v>
      </c>
      <c r="D82" s="69">
        <v>203.9</v>
      </c>
      <c r="E82" s="50"/>
      <c r="F82" s="50"/>
    </row>
    <row r="83" spans="1:6" ht="54" customHeight="1">
      <c r="A83" s="65" t="s">
        <v>110</v>
      </c>
      <c r="B83" s="66" t="s">
        <v>162</v>
      </c>
      <c r="C83" s="69">
        <v>129.80000000000001</v>
      </c>
      <c r="D83" s="69">
        <v>213.9</v>
      </c>
      <c r="E83" s="50"/>
      <c r="F83" s="50"/>
    </row>
    <row r="84" spans="1:6" ht="66.75" customHeight="1">
      <c r="A84" s="65"/>
      <c r="B84" s="64" t="s">
        <v>61</v>
      </c>
      <c r="C84" s="78">
        <f>SUM(C85,C86)</f>
        <v>1936.3999999999999</v>
      </c>
      <c r="D84" s="78">
        <f>SUM(D85,D86)</f>
        <v>1936.3999999999999</v>
      </c>
      <c r="E84" s="50"/>
      <c r="F84" s="50"/>
    </row>
    <row r="85" spans="1:6" ht="54.75" customHeight="1">
      <c r="A85" s="65" t="s">
        <v>111</v>
      </c>
      <c r="B85" s="26" t="s">
        <v>163</v>
      </c>
      <c r="C85" s="69">
        <v>1820.1</v>
      </c>
      <c r="D85" s="69">
        <v>1820.1</v>
      </c>
      <c r="E85" s="50"/>
      <c r="F85" s="50"/>
    </row>
    <row r="86" spans="1:6" ht="68.25" customHeight="1">
      <c r="A86" s="65" t="s">
        <v>112</v>
      </c>
      <c r="B86" s="43" t="s">
        <v>122</v>
      </c>
      <c r="C86" s="69">
        <v>116.3</v>
      </c>
      <c r="D86" s="69">
        <v>116.3</v>
      </c>
      <c r="E86" s="50"/>
      <c r="F86" s="50"/>
    </row>
    <row r="87" spans="1:6" ht="49.5" customHeight="1">
      <c r="A87" s="65" t="s">
        <v>113</v>
      </c>
      <c r="B87" s="66" t="s">
        <v>50</v>
      </c>
      <c r="C87" s="69">
        <v>201.8</v>
      </c>
      <c r="D87" s="69">
        <v>201.8</v>
      </c>
      <c r="E87" s="50"/>
      <c r="F87" s="50"/>
    </row>
    <row r="88" spans="1:6" ht="60.75" customHeight="1">
      <c r="A88" s="23" t="s">
        <v>114</v>
      </c>
      <c r="B88" s="42" t="s">
        <v>79</v>
      </c>
      <c r="C88" s="69">
        <v>3081.2</v>
      </c>
      <c r="D88" s="69">
        <v>3081.2</v>
      </c>
      <c r="E88" s="50"/>
      <c r="F88" s="50"/>
    </row>
    <row r="89" spans="1:6" ht="62.25" customHeight="1">
      <c r="A89" s="23" t="s">
        <v>115</v>
      </c>
      <c r="B89" s="42" t="s">
        <v>80</v>
      </c>
      <c r="C89" s="69">
        <v>753.1</v>
      </c>
      <c r="D89" s="69">
        <v>753.1</v>
      </c>
      <c r="E89" s="50"/>
      <c r="F89" s="50"/>
    </row>
    <row r="90" spans="1:6" ht="21.75" customHeight="1">
      <c r="A90" s="23" t="s">
        <v>116</v>
      </c>
      <c r="B90" s="38" t="s">
        <v>164</v>
      </c>
      <c r="C90" s="69">
        <v>95.9</v>
      </c>
      <c r="D90" s="69">
        <v>95.9</v>
      </c>
      <c r="E90" s="50"/>
      <c r="F90" s="50"/>
    </row>
    <row r="91" spans="1:6" ht="36.75" customHeight="1">
      <c r="A91" s="23" t="s">
        <v>117</v>
      </c>
      <c r="B91" s="38" t="s">
        <v>67</v>
      </c>
      <c r="C91" s="69">
        <v>31341.4</v>
      </c>
      <c r="D91" s="69">
        <v>31341.4</v>
      </c>
      <c r="E91" s="50"/>
      <c r="F91" s="50"/>
    </row>
    <row r="92" spans="1:6" ht="2.25" hidden="1" customHeight="1">
      <c r="A92" s="23" t="s">
        <v>165</v>
      </c>
      <c r="B92" s="42" t="s">
        <v>84</v>
      </c>
      <c r="C92" s="69"/>
      <c r="D92" s="69"/>
      <c r="E92" s="50"/>
      <c r="F92" s="50"/>
    </row>
    <row r="93" spans="1:6" ht="24.75" hidden="1" customHeight="1">
      <c r="A93" s="23" t="s">
        <v>118</v>
      </c>
      <c r="B93" s="42" t="s">
        <v>85</v>
      </c>
      <c r="C93" s="69"/>
      <c r="D93" s="69"/>
      <c r="E93" s="50"/>
      <c r="F93" s="50"/>
    </row>
    <row r="94" spans="1:6" ht="31.5" customHeight="1">
      <c r="A94" s="39" t="s">
        <v>119</v>
      </c>
      <c r="B94" s="18" t="s">
        <v>83</v>
      </c>
      <c r="C94" s="79">
        <f>C96+C98+C99+C103+C102</f>
        <v>10494.6</v>
      </c>
      <c r="D94" s="79">
        <f>D96+D98+D99+D103+D102</f>
        <v>10636</v>
      </c>
      <c r="E94" s="50"/>
      <c r="F94" s="50"/>
    </row>
    <row r="95" spans="1:6" ht="51" hidden="1" customHeight="1">
      <c r="A95" s="39" t="s">
        <v>121</v>
      </c>
      <c r="B95" s="18" t="s">
        <v>55</v>
      </c>
      <c r="C95" s="69"/>
      <c r="D95" s="69"/>
      <c r="E95" s="50"/>
      <c r="F95" s="50"/>
    </row>
    <row r="96" spans="1:6" ht="30.75" customHeight="1">
      <c r="A96" s="65" t="s">
        <v>120</v>
      </c>
      <c r="B96" s="66" t="s">
        <v>95</v>
      </c>
      <c r="C96" s="69">
        <v>968.1</v>
      </c>
      <c r="D96" s="69">
        <v>968.1</v>
      </c>
      <c r="E96" s="50"/>
      <c r="F96" s="50"/>
    </row>
    <row r="97" spans="1:6" ht="31.5" hidden="1" customHeight="1">
      <c r="A97" s="65"/>
      <c r="B97" s="66"/>
      <c r="C97" s="69"/>
      <c r="D97" s="69"/>
      <c r="E97" s="50"/>
      <c r="F97" s="50"/>
    </row>
    <row r="98" spans="1:6" ht="28.5" customHeight="1">
      <c r="A98" s="65" t="s">
        <v>132</v>
      </c>
      <c r="B98" s="66" t="s">
        <v>131</v>
      </c>
      <c r="C98" s="69">
        <v>1030.5999999999999</v>
      </c>
      <c r="D98" s="69">
        <v>1172</v>
      </c>
      <c r="E98" s="50"/>
      <c r="F98" s="50"/>
    </row>
    <row r="99" spans="1:6" ht="37.5" customHeight="1">
      <c r="A99" s="65" t="s">
        <v>166</v>
      </c>
      <c r="B99" s="80" t="s">
        <v>167</v>
      </c>
      <c r="C99" s="69">
        <v>246.9</v>
      </c>
      <c r="D99" s="69">
        <v>246.9</v>
      </c>
      <c r="E99" s="50"/>
      <c r="F99" s="50"/>
    </row>
    <row r="100" spans="1:6" ht="22.5" hidden="1" customHeight="1">
      <c r="A100" s="65" t="s">
        <v>76</v>
      </c>
      <c r="B100" s="66" t="s">
        <v>75</v>
      </c>
      <c r="C100" s="69"/>
      <c r="D100" s="69"/>
      <c r="E100" s="50"/>
      <c r="F100" s="50"/>
    </row>
    <row r="101" spans="1:6" ht="24" hidden="1" customHeight="1">
      <c r="A101" s="45"/>
      <c r="B101" s="44"/>
      <c r="C101" s="69"/>
      <c r="D101" s="69"/>
      <c r="E101" s="50"/>
      <c r="F101" s="50"/>
    </row>
    <row r="102" spans="1:6" ht="31.5" customHeight="1">
      <c r="A102" s="65" t="s">
        <v>168</v>
      </c>
      <c r="B102" s="66" t="s">
        <v>169</v>
      </c>
      <c r="C102" s="69">
        <v>7949</v>
      </c>
      <c r="D102" s="69">
        <v>7949</v>
      </c>
      <c r="E102" s="50"/>
      <c r="F102" s="50"/>
    </row>
    <row r="103" spans="1:6" ht="33" customHeight="1">
      <c r="A103" s="65" t="s">
        <v>68</v>
      </c>
      <c r="B103" s="43" t="s">
        <v>81</v>
      </c>
      <c r="C103" s="69">
        <v>300</v>
      </c>
      <c r="D103" s="69">
        <v>300</v>
      </c>
      <c r="E103" s="50" t="s">
        <v>52</v>
      </c>
      <c r="F103" s="50"/>
    </row>
    <row r="104" spans="1:6" ht="20.25" customHeight="1">
      <c r="A104" s="81" t="s">
        <v>138</v>
      </c>
      <c r="B104" s="19" t="s">
        <v>137</v>
      </c>
      <c r="C104" s="68">
        <f>C105</f>
        <v>316.3</v>
      </c>
      <c r="D104" s="68">
        <f>D105</f>
        <v>316.3</v>
      </c>
      <c r="E104" s="50"/>
      <c r="F104" s="50"/>
    </row>
    <row r="105" spans="1:6" ht="28.5" customHeight="1">
      <c r="A105" s="54" t="s">
        <v>82</v>
      </c>
      <c r="B105" s="23" t="s">
        <v>22</v>
      </c>
      <c r="C105" s="69">
        <v>316.3</v>
      </c>
      <c r="D105" s="69">
        <v>316.3</v>
      </c>
      <c r="E105" s="50"/>
      <c r="F105" s="50"/>
    </row>
    <row r="106" spans="1:6" ht="33.75" customHeight="1">
      <c r="A106" s="39" t="s">
        <v>123</v>
      </c>
      <c r="B106" s="18" t="s">
        <v>86</v>
      </c>
      <c r="C106" s="69">
        <v>-1690.8</v>
      </c>
      <c r="D106" s="69">
        <v>-1690.8</v>
      </c>
      <c r="E106" s="50"/>
      <c r="F106" s="50"/>
    </row>
    <row r="107" spans="1:6" ht="18" hidden="1" customHeight="1">
      <c r="A107" s="39"/>
      <c r="B107" s="18"/>
      <c r="C107" s="69"/>
      <c r="D107" s="69"/>
      <c r="E107" s="50"/>
      <c r="F107" s="50"/>
    </row>
    <row r="108" spans="1:6" ht="21.75" hidden="1" customHeight="1">
      <c r="A108" s="54"/>
      <c r="B108" s="23"/>
      <c r="C108" s="69"/>
      <c r="D108" s="69"/>
      <c r="E108" s="50"/>
      <c r="F108" s="50"/>
    </row>
    <row r="109" spans="1:6" ht="0.75" hidden="1" customHeight="1">
      <c r="A109" s="40"/>
      <c r="B109" s="41" t="s">
        <v>3</v>
      </c>
      <c r="C109" s="68">
        <f>SUM(C13,C44)</f>
        <v>328539.59999999992</v>
      </c>
      <c r="D109" s="68">
        <f>SUM(D13,D44)</f>
        <v>301893.19999999995</v>
      </c>
      <c r="E109" s="50"/>
      <c r="F109" s="50"/>
    </row>
    <row r="110" spans="1:6" ht="3" hidden="1" customHeight="1">
      <c r="A110" s="46"/>
      <c r="B110" s="47"/>
      <c r="C110" s="48"/>
      <c r="E110" s="50"/>
      <c r="F110" s="50"/>
    </row>
    <row r="111" spans="1:6" ht="14.25">
      <c r="A111" s="49"/>
      <c r="B111" s="84" t="s">
        <v>170</v>
      </c>
      <c r="C111" s="85">
        <f>C11+C44</f>
        <v>364576.39999999991</v>
      </c>
      <c r="E111" s="50"/>
      <c r="F111" s="50"/>
    </row>
    <row r="112" spans="1:6">
      <c r="A112" s="15"/>
    </row>
    <row r="113" spans="1:1">
      <c r="A113" s="15"/>
    </row>
    <row r="114" spans="1:1">
      <c r="A114" s="15"/>
    </row>
    <row r="115" spans="1:1">
      <c r="A115" s="15"/>
    </row>
    <row r="116" spans="1:1">
      <c r="A116" s="15"/>
    </row>
    <row r="117" spans="1:1">
      <c r="A117" s="15"/>
    </row>
    <row r="118" spans="1:1">
      <c r="A118" s="15"/>
    </row>
    <row r="119" spans="1:1">
      <c r="A119" s="15"/>
    </row>
    <row r="120" spans="1:1">
      <c r="A120" s="15"/>
    </row>
    <row r="121" spans="1:1">
      <c r="A121" s="15"/>
    </row>
    <row r="122" spans="1:1">
      <c r="A122" s="15"/>
    </row>
    <row r="123" spans="1:1">
      <c r="A123" s="15"/>
    </row>
    <row r="124" spans="1:1">
      <c r="A124" s="15"/>
    </row>
    <row r="125" spans="1:1">
      <c r="A125" s="15"/>
    </row>
  </sheetData>
  <mergeCells count="12">
    <mergeCell ref="B2:C2"/>
    <mergeCell ref="B4:C4"/>
    <mergeCell ref="B5:C5"/>
    <mergeCell ref="D76:D77"/>
    <mergeCell ref="C76:C77"/>
    <mergeCell ref="B3:C3"/>
    <mergeCell ref="A7:C7"/>
    <mergeCell ref="A9:A10"/>
    <mergeCell ref="B47:B49"/>
    <mergeCell ref="A47:A49"/>
    <mergeCell ref="A76:A80"/>
    <mergeCell ref="B76:B8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2018-03-05T05:34:30Z</cp:lastPrinted>
  <dcterms:created xsi:type="dcterms:W3CDTF">2004-12-22T10:13:24Z</dcterms:created>
  <dcterms:modified xsi:type="dcterms:W3CDTF">2019-04-30T09:35:35Z</dcterms:modified>
</cp:coreProperties>
</file>