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'Лист1'!$A$2:$F$88</definedName>
  </definedNames>
  <calcPr fullCalcOnLoad="1"/>
</workbook>
</file>

<file path=xl/sharedStrings.xml><?xml version="1.0" encoding="utf-8"?>
<sst xmlns="http://schemas.openxmlformats.org/spreadsheetml/2006/main" count="160" uniqueCount="154">
  <si>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</si>
  <si>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</si>
  <si>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</si>
  <si>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</si>
  <si>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</si>
  <si>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</si>
  <si>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</si>
  <si>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</si>
  <si>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</si>
  <si>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</si>
  <si>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</si>
  <si>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</si>
  <si>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</si>
  <si>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</si>
  <si>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</si>
  <si>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</si>
  <si>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</si>
  <si>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</si>
  <si>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</si>
  <si>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</si>
  <si>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</si>
  <si>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</si>
  <si>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</si>
  <si>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</si>
  <si>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</si>
  <si>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</si>
  <si>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</si>
  <si>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</si>
  <si>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</si>
  <si>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</si>
  <si>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</si>
  <si>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</si>
  <si>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</si>
  <si>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</si>
  <si>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</si>
  <si>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</si>
  <si>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</si>
  <si>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</si>
  <si>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</si>
  <si>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</si>
  <si>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</si>
  <si>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</si>
  <si>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</si>
  <si>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</si>
  <si>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</si>
  <si>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</si>
  <si>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</si>
  <si>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</si>
  <si>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</si>
  <si>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</si>
  <si>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</si>
  <si>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</si>
  <si>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</si>
  <si>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</si>
  <si>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</si>
  <si>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</si>
  <si>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</si>
  <si>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</si>
  <si>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</si>
  <si>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</si>
  <si>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</si>
  <si>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</si>
  <si>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2019 год</t>
  </si>
  <si>
    <t>2020 год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</si>
  <si>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</si>
  <si>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</si>
  <si>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</si>
  <si>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</si>
  <si>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</si>
  <si>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</si>
  <si>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</si>
  <si>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</si>
  <si>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</si>
  <si>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</si>
  <si>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</si>
  <si>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</si>
  <si>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</si>
  <si>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</si>
  <si>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</si>
  <si>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</si>
  <si>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</si>
  <si>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</si>
  <si>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культуры: государственная  поддержка лучших сельских учреждений культуры</t>
  </si>
  <si>
    <t>Приложение №1</t>
  </si>
  <si>
    <t>к решению Муниципального Собрания</t>
  </si>
  <si>
    <t>Субсидии бюджетам муниципальных районов на обеспечение жильем молодых семей</t>
  </si>
  <si>
    <t xml:space="preserve"> Поступление доходов районного бюджета  на 2019 год и на плановый период 2020 и 2021 годов</t>
  </si>
  <si>
    <t>2 02 15000 00 0000 150</t>
  </si>
  <si>
    <t>2 02 15001 05 0002 150</t>
  </si>
  <si>
    <t>2 02 20000 00 0000 150</t>
  </si>
  <si>
    <t>2 02 25519 05 0000 150</t>
  </si>
  <si>
    <t>2 02 25497 05 0000 150</t>
  </si>
  <si>
    <t>2 02 25097 05 0000 150</t>
  </si>
  <si>
    <t>2 02 29999 05 0063 150</t>
  </si>
  <si>
    <t>2 02 29999 05 0075 150</t>
  </si>
  <si>
    <t>2 02 29999 05 0076 150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</si>
  <si>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</si>
  <si>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</si>
  <si>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</si>
  <si>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</si>
  <si>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</si>
  <si>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</si>
  <si>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</si>
  <si>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</si>
  <si>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</si>
  <si>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</si>
  <si>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</si>
  <si>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</si>
  <si>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</si>
  <si>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</si>
  <si>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</si>
  <si>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</si>
  <si>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 xml:space="preserve">2 02 30024 05 0040 150 </t>
  </si>
  <si>
    <t>2 02 40000 00 0000 150</t>
  </si>
  <si>
    <t>2 02 40014 05 0000 150</t>
  </si>
  <si>
    <t>2 02 49999 05 0013 150</t>
  </si>
  <si>
    <t>2 02 04999 05 0006 150</t>
  </si>
  <si>
    <t>2 07 00000 00 0000 150</t>
  </si>
  <si>
    <t>2 07 05030 05 0000 150</t>
  </si>
  <si>
    <t>2021 год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</si>
  <si>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</si>
  <si>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Субсидии бюджетам  муниципальных районов област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</si>
  <si>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</si>
  <si>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</si>
  <si>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</si>
  <si>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2 02 29999 05 0077 150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</si>
  <si>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</si>
  <si>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</si>
  <si>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</si>
  <si>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</si>
  <si>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</si>
  <si>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</si>
  <si>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</si>
  <si>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</si>
  <si>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</si>
  <si>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</si>
  <si>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</si>
  <si>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</si>
  <si>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</si>
  <si>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</si>
  <si>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</si>
  <si>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</si>
  <si>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2 02 30024 05 0039 150 </t>
  </si>
  <si>
    <t xml:space="preserve">Субсидии бюджетам  муниципальных районов области на выполнение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оказанию мер социальной поддержки населения, оплате коммунальных услуг и исполнительных листов
</t>
  </si>
  <si>
    <t>Субсидии бюджетам муниципальных районов на поддержку отрасли культуры: государственная  поддержка лучших работников сельских учреждений культуры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</si>
  <si>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</si>
  <si>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</si>
  <si>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</si>
  <si>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</si>
  <si>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</si>
  <si>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</si>
  <si>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</si>
  <si>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</si>
  <si>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     от 31.07.2019  № 356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</si>
</sst>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horizontal="left" wrapText="1" shrinkToFit="1"/>
    </xf>
    <xf numFmtId="1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1" fontId="6" fillId="0" borderId="10" xfId="0" applyNumberFormat="1" applyFont="1" applyFill="1" applyBorder="1" applyAlignment="1">
      <alignment horizontal="left" wrapText="1" shrinkToFit="1"/>
    </xf>
    <xf numFmtId="1" fontId="5" fillId="0" borderId="1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left"/>
    </xf>
    <xf numFmtId="178" fontId="6" fillId="0" borderId="10" xfId="0" applyNumberFormat="1" applyFont="1" applyFill="1" applyBorder="1" applyAlignment="1">
      <alignment wrapText="1" shrinkToFit="1"/>
    </xf>
    <xf numFmtId="178" fontId="5" fillId="0" borderId="10" xfId="0" applyNumberFormat="1" applyFont="1" applyFill="1" applyBorder="1" applyAlignment="1">
      <alignment wrapText="1" shrinkToFit="1"/>
    </xf>
    <xf numFmtId="178" fontId="45" fillId="0" borderId="0" xfId="0" applyNumberFormat="1" applyFont="1" applyFill="1" applyAlignment="1">
      <alignment horizontal="right" wrapText="1"/>
    </xf>
    <xf numFmtId="178" fontId="45" fillId="0" borderId="10" xfId="0" applyNumberFormat="1" applyFont="1" applyFill="1" applyBorder="1" applyAlignment="1">
      <alignment horizontal="right" wrapText="1"/>
    </xf>
    <xf numFmtId="178" fontId="45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172" fontId="6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/>
    </xf>
    <xf numFmtId="178" fontId="45" fillId="0" borderId="13" xfId="0" applyNumberFormat="1" applyFont="1" applyFill="1" applyBorder="1" applyAlignment="1">
      <alignment horizontal="right" wrapText="1"/>
    </xf>
    <xf numFmtId="178" fontId="6" fillId="0" borderId="14" xfId="0" applyNumberFormat="1" applyFont="1" applyFill="1" applyBorder="1" applyAlignment="1">
      <alignment/>
    </xf>
    <xf numFmtId="178" fontId="45" fillId="0" borderId="15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left" wrapText="1" shrinkToFit="1"/>
    </xf>
    <xf numFmtId="0" fontId="6" fillId="0" borderId="14" xfId="0" applyFont="1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wrapText="1" shrinkToFit="1"/>
    </xf>
    <xf numFmtId="0" fontId="6" fillId="35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03"/>
  <sheetViews>
    <sheetView tabSelected="1" zoomScaleSheetLayoutView="100" workbookViewId="0" topLeftCell="A1">
      <selection activeCell="E12" sqref="E12"/>
    </sheetView>
  </sheetViews>
  <sheetFormatPr defaultColWidth="9.00390625" defaultRowHeight="12.75"/>
  <cols>
    <col min="1" max="1" width="23.875" style="1" customWidth="1"/>
    <col min="2" max="2" width="82.25390625" style="0" customWidth="1"/>
    <col min="3" max="3" width="9.125" style="0" hidden="1" customWidth="1"/>
    <col min="4" max="4" width="10.75390625" style="0" customWidth="1"/>
    <col min="5" max="5" width="12.875" style="0" customWidth="1"/>
    <col min="6" max="6" width="12.00390625" style="0" customWidth="1"/>
    <col min="13" max="13" width="8.875" style="0" customWidth="1"/>
    <col min="14" max="15" width="9.125" style="0" hidden="1" customWidth="1"/>
    <col min="16" max="16" width="25.25390625" style="0" customWidth="1"/>
    <col min="17" max="17" width="23.125" style="0" customWidth="1"/>
  </cols>
  <sheetData>
    <row r="2" spans="1:6" ht="47.25" customHeight="1">
      <c r="A2" s="5"/>
      <c r="B2" s="26"/>
      <c r="D2" s="28" t="s">
        <v>83</v>
      </c>
      <c r="E2" s="28"/>
      <c r="F2" s="28"/>
    </row>
    <row r="3" spans="1:6" ht="15" customHeight="1">
      <c r="A3" s="5"/>
      <c r="B3" s="20"/>
      <c r="D3" s="28" t="s">
        <v>84</v>
      </c>
      <c r="E3" s="28"/>
      <c r="F3" s="28"/>
    </row>
    <row r="4" spans="1:6" ht="15" customHeight="1">
      <c r="A4" s="5"/>
      <c r="B4" s="25"/>
      <c r="D4" s="28" t="s">
        <v>76</v>
      </c>
      <c r="E4" s="28"/>
      <c r="F4" s="28"/>
    </row>
    <row r="5" spans="1:6" ht="15" customHeight="1">
      <c r="A5" s="5"/>
      <c r="B5" s="27"/>
      <c r="D5" s="28" t="s">
        <v>153</v>
      </c>
      <c r="E5" s="28"/>
      <c r="F5" s="28"/>
    </row>
    <row r="6" spans="1:2" ht="15" customHeight="1">
      <c r="A6" s="5"/>
      <c r="B6" s="27"/>
    </row>
    <row r="7" spans="1:6" ht="15.75" customHeight="1">
      <c r="A7" s="85" t="s">
        <v>86</v>
      </c>
      <c r="B7" s="86"/>
      <c r="C7" s="87"/>
      <c r="D7" s="87"/>
      <c r="E7" s="87"/>
      <c r="F7" s="87"/>
    </row>
    <row r="8" spans="1:6" ht="27.75" customHeight="1">
      <c r="A8" s="31"/>
      <c r="B8" s="29"/>
      <c r="C8" s="30"/>
      <c r="D8" s="30"/>
      <c r="E8" s="30"/>
      <c r="F8" s="32" t="s">
        <v>60</v>
      </c>
    </row>
    <row r="9" spans="1:7" ht="30.75" customHeight="1">
      <c r="A9" s="33" t="s">
        <v>61</v>
      </c>
      <c r="B9" s="34" t="s">
        <v>0</v>
      </c>
      <c r="C9" s="35"/>
      <c r="D9" s="36" t="s">
        <v>62</v>
      </c>
      <c r="E9" s="36" t="s">
        <v>63</v>
      </c>
      <c r="F9" s="36" t="s">
        <v>119</v>
      </c>
      <c r="G9" s="19"/>
    </row>
    <row r="10" spans="1:146" s="4" customFormat="1" ht="14.25">
      <c r="A10" s="8" t="s">
        <v>5</v>
      </c>
      <c r="B10" s="38" t="s">
        <v>11</v>
      </c>
      <c r="C10" s="39"/>
      <c r="D10" s="40">
        <f>SUM(D11,D22)</f>
        <v>62812.399999999994</v>
      </c>
      <c r="E10" s="40">
        <f>SUM(E11,E22)</f>
        <v>65943.40000000001</v>
      </c>
      <c r="F10" s="40">
        <f>SUM(F11,F22)</f>
        <v>75631.4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</row>
    <row r="11" spans="1:146" s="4" customFormat="1" ht="15">
      <c r="A11" s="7"/>
      <c r="B11" s="38" t="s">
        <v>24</v>
      </c>
      <c r="C11" s="39"/>
      <c r="D11" s="40">
        <f>SUM(D12,D16,D20,D15)</f>
        <v>52263.399999999994</v>
      </c>
      <c r="E11" s="40">
        <f>SUM(E12,E16,E20,E15)</f>
        <v>54241.3</v>
      </c>
      <c r="F11" s="40">
        <f>SUM(F12,F16,F20,F15)</f>
        <v>63479.299999999996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</row>
    <row r="12" spans="1:146" s="3" customFormat="1" ht="14.25">
      <c r="A12" s="22" t="s">
        <v>6</v>
      </c>
      <c r="B12" s="38" t="s">
        <v>4</v>
      </c>
      <c r="C12" s="39"/>
      <c r="D12" s="40">
        <f>SUM(D13)</f>
        <v>27343.8</v>
      </c>
      <c r="E12" s="40">
        <f>SUM(E13)</f>
        <v>28792.9</v>
      </c>
      <c r="F12" s="40">
        <f>SUM(F13)</f>
        <v>30618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5">
      <c r="A13" s="13" t="s">
        <v>36</v>
      </c>
      <c r="B13" s="9" t="s">
        <v>29</v>
      </c>
      <c r="C13" s="56"/>
      <c r="D13" s="41">
        <v>27343.8</v>
      </c>
      <c r="E13" s="41">
        <v>28792.9</v>
      </c>
      <c r="F13" s="41">
        <v>30618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</row>
    <row r="14" spans="1:146" ht="27.75" customHeight="1">
      <c r="A14" s="12" t="s">
        <v>45</v>
      </c>
      <c r="B14" s="57" t="s">
        <v>46</v>
      </c>
      <c r="C14" s="56"/>
      <c r="D14" s="40">
        <f>D15</f>
        <v>14397.3</v>
      </c>
      <c r="E14" s="40">
        <f>E15</f>
        <v>14480</v>
      </c>
      <c r="F14" s="40">
        <f>F15</f>
        <v>21450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</row>
    <row r="15" spans="1:146" ht="33.75" customHeight="1">
      <c r="A15" s="12" t="s">
        <v>44</v>
      </c>
      <c r="B15" s="10" t="s">
        <v>47</v>
      </c>
      <c r="C15" s="56"/>
      <c r="D15" s="41">
        <v>14397.3</v>
      </c>
      <c r="E15" s="41">
        <v>14480</v>
      </c>
      <c r="F15" s="41">
        <v>21450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</row>
    <row r="16" spans="1:146" s="3" customFormat="1" ht="14.25">
      <c r="A16" s="8" t="s">
        <v>7</v>
      </c>
      <c r="B16" s="38" t="s">
        <v>1</v>
      </c>
      <c r="C16" s="39"/>
      <c r="D16" s="40">
        <f>SUM(D17:D18,D19)</f>
        <v>9193.3</v>
      </c>
      <c r="E16" s="40">
        <f>SUM(E17:E18,E19)</f>
        <v>9628.6</v>
      </c>
      <c r="F16" s="40">
        <f>SUM(F17:F18,F19)</f>
        <v>10069.599999999999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</row>
    <row r="17" spans="1:146" ht="14.25" customHeight="1">
      <c r="A17" s="7" t="s">
        <v>64</v>
      </c>
      <c r="B17" s="10" t="s">
        <v>20</v>
      </c>
      <c r="C17" s="56"/>
      <c r="D17" s="41">
        <v>3629.9</v>
      </c>
      <c r="E17" s="41">
        <v>3789.6</v>
      </c>
      <c r="F17" s="41">
        <v>3941.2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</row>
    <row r="18" spans="1:146" ht="15">
      <c r="A18" s="7" t="s">
        <v>65</v>
      </c>
      <c r="B18" s="9" t="s">
        <v>2</v>
      </c>
      <c r="C18" s="56"/>
      <c r="D18" s="41">
        <v>5513.4</v>
      </c>
      <c r="E18" s="41">
        <v>5789</v>
      </c>
      <c r="F18" s="41">
        <v>6078.4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</row>
    <row r="19" spans="1:146" ht="15">
      <c r="A19" s="7" t="s">
        <v>66</v>
      </c>
      <c r="B19" s="9" t="s">
        <v>55</v>
      </c>
      <c r="C19" s="56"/>
      <c r="D19" s="41">
        <v>50</v>
      </c>
      <c r="E19" s="41">
        <v>50</v>
      </c>
      <c r="F19" s="41">
        <v>50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</row>
    <row r="20" spans="1:146" s="2" customFormat="1" ht="17.25" customHeight="1">
      <c r="A20" s="8" t="s">
        <v>8</v>
      </c>
      <c r="B20" s="38" t="s">
        <v>12</v>
      </c>
      <c r="C20" s="58"/>
      <c r="D20" s="40">
        <f>D21</f>
        <v>1329</v>
      </c>
      <c r="E20" s="40">
        <f>E21</f>
        <v>1339.8</v>
      </c>
      <c r="F20" s="40">
        <f>F21</f>
        <v>1341.7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</row>
    <row r="21" spans="1:146" s="2" customFormat="1" ht="32.25" customHeight="1">
      <c r="A21" s="8" t="s">
        <v>68</v>
      </c>
      <c r="B21" s="10" t="s">
        <v>69</v>
      </c>
      <c r="C21" s="58"/>
      <c r="D21" s="41">
        <v>1329</v>
      </c>
      <c r="E21" s="41">
        <v>1339.8</v>
      </c>
      <c r="F21" s="41">
        <v>1341.7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</row>
    <row r="22" spans="1:146" s="2" customFormat="1" ht="14.25">
      <c r="A22" s="8"/>
      <c r="B22" s="38" t="s">
        <v>25</v>
      </c>
      <c r="C22" s="58"/>
      <c r="D22" s="40">
        <f>SUM(D23,D30,D32,D33,D38)</f>
        <v>10549</v>
      </c>
      <c r="E22" s="40">
        <f>SUM(E23,E30,E32,E33,E38)</f>
        <v>11702.1</v>
      </c>
      <c r="F22" s="40">
        <f>SUM(F23,F30,F32,F33,F38)</f>
        <v>12152.1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</row>
    <row r="23" spans="1:146" s="2" customFormat="1" ht="28.5">
      <c r="A23" s="8" t="s">
        <v>67</v>
      </c>
      <c r="B23" s="42" t="s">
        <v>37</v>
      </c>
      <c r="C23" s="43"/>
      <c r="D23" s="40">
        <f>SUM(,D24,D29)</f>
        <v>3208.5</v>
      </c>
      <c r="E23" s="40">
        <f>SUM(,E24,E29)</f>
        <v>3304.6000000000004</v>
      </c>
      <c r="F23" s="40">
        <f>SUM(,F24,F29)</f>
        <v>3354.6000000000004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</row>
    <row r="24" spans="1:146" s="4" customFormat="1" ht="63" customHeight="1">
      <c r="A24" s="7" t="s">
        <v>10</v>
      </c>
      <c r="B24" s="10" t="s">
        <v>22</v>
      </c>
      <c r="C24" s="59"/>
      <c r="D24" s="41">
        <f>SUM(D25,D27,D28,D26,)</f>
        <v>3183.5</v>
      </c>
      <c r="E24" s="41">
        <f>SUM(E25,E27,E28,E26,)</f>
        <v>3262.6000000000004</v>
      </c>
      <c r="F24" s="41">
        <f>SUM(F25,F27,F28,F26,)</f>
        <v>3312.6000000000004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</row>
    <row r="25" spans="1:146" ht="78.75" customHeight="1">
      <c r="A25" s="7" t="s">
        <v>59</v>
      </c>
      <c r="B25" s="23" t="s">
        <v>71</v>
      </c>
      <c r="C25" s="56"/>
      <c r="D25" s="41">
        <v>1537.2</v>
      </c>
      <c r="E25" s="41">
        <v>1562.2</v>
      </c>
      <c r="F25" s="41">
        <v>1612.2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</row>
    <row r="26" spans="1:146" ht="62.25" customHeight="1">
      <c r="A26" s="7" t="s">
        <v>49</v>
      </c>
      <c r="B26" s="60" t="s">
        <v>48</v>
      </c>
      <c r="C26" s="56"/>
      <c r="D26" s="41">
        <v>1075</v>
      </c>
      <c r="E26" s="41">
        <v>1100</v>
      </c>
      <c r="F26" s="41">
        <v>1100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</row>
    <row r="27" spans="1:7" ht="47.25" customHeight="1">
      <c r="A27" s="7" t="s">
        <v>19</v>
      </c>
      <c r="B27" s="61" t="s">
        <v>30</v>
      </c>
      <c r="C27" s="62"/>
      <c r="D27" s="41">
        <v>190.4</v>
      </c>
      <c r="E27" s="41">
        <v>190.4</v>
      </c>
      <c r="F27" s="41">
        <v>190.4</v>
      </c>
      <c r="G27" s="19"/>
    </row>
    <row r="28" spans="1:7" ht="38.25" customHeight="1">
      <c r="A28" s="7" t="s">
        <v>53</v>
      </c>
      <c r="B28" s="61" t="s">
        <v>54</v>
      </c>
      <c r="C28" s="62"/>
      <c r="D28" s="41">
        <v>380.9</v>
      </c>
      <c r="E28" s="41">
        <v>410</v>
      </c>
      <c r="F28" s="41">
        <v>410</v>
      </c>
      <c r="G28" s="19"/>
    </row>
    <row r="29" spans="1:7" ht="30" customHeight="1">
      <c r="A29" s="7" t="s">
        <v>39</v>
      </c>
      <c r="B29" s="61" t="s">
        <v>40</v>
      </c>
      <c r="C29" s="62"/>
      <c r="D29" s="41">
        <v>25</v>
      </c>
      <c r="E29" s="41">
        <v>42</v>
      </c>
      <c r="F29" s="41">
        <v>42</v>
      </c>
      <c r="G29" s="19"/>
    </row>
    <row r="30" spans="1:17" ht="16.5" customHeight="1">
      <c r="A30" s="11" t="s">
        <v>17</v>
      </c>
      <c r="B30" s="42" t="s">
        <v>21</v>
      </c>
      <c r="C30" s="63"/>
      <c r="D30" s="40">
        <f>SUM(D31)</f>
        <v>770.5</v>
      </c>
      <c r="E30" s="40">
        <v>797.5</v>
      </c>
      <c r="F30" s="40">
        <v>797.5</v>
      </c>
      <c r="G30" s="19"/>
      <c r="P30" s="83"/>
      <c r="Q30" s="84"/>
    </row>
    <row r="31" spans="1:17" ht="18" customHeight="1">
      <c r="A31" s="10" t="s">
        <v>34</v>
      </c>
      <c r="B31" s="44" t="s">
        <v>35</v>
      </c>
      <c r="C31" s="63"/>
      <c r="D31" s="41">
        <v>770.5</v>
      </c>
      <c r="E31" s="41">
        <v>797.5</v>
      </c>
      <c r="F31" s="41">
        <v>797.5</v>
      </c>
      <c r="G31" s="19"/>
      <c r="P31" s="83"/>
      <c r="Q31" s="84"/>
    </row>
    <row r="32" spans="1:17" ht="22.5" customHeight="1">
      <c r="A32" s="12" t="s">
        <v>41</v>
      </c>
      <c r="B32" s="64" t="s">
        <v>42</v>
      </c>
      <c r="C32" s="63"/>
      <c r="D32" s="41">
        <v>193.9</v>
      </c>
      <c r="E32" s="41"/>
      <c r="F32" s="41"/>
      <c r="G32" s="19"/>
      <c r="P32" s="83"/>
      <c r="Q32" s="84"/>
    </row>
    <row r="33" spans="1:21" s="3" customFormat="1" ht="27.75" customHeight="1">
      <c r="A33" s="11" t="s">
        <v>32</v>
      </c>
      <c r="B33" s="42" t="s">
        <v>33</v>
      </c>
      <c r="C33" s="39"/>
      <c r="D33" s="40">
        <f>SUM(D34,D35,D36,D37)</f>
        <v>4550</v>
      </c>
      <c r="E33" s="40">
        <f>SUM(E34,E35,E36,E37)</f>
        <v>6400</v>
      </c>
      <c r="F33" s="40">
        <f>SUM(F34,F35,F36,F37)</f>
        <v>6800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3" customFormat="1" ht="68.25" customHeight="1">
      <c r="A34" s="7" t="s">
        <v>38</v>
      </c>
      <c r="B34" s="10" t="s">
        <v>31</v>
      </c>
      <c r="C34" s="39"/>
      <c r="D34" s="41">
        <v>400</v>
      </c>
      <c r="E34" s="41">
        <v>200</v>
      </c>
      <c r="F34" s="41">
        <v>100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3" customFormat="1" ht="57.75" customHeight="1">
      <c r="A35" s="7" t="s">
        <v>75</v>
      </c>
      <c r="B35" s="24" t="s">
        <v>72</v>
      </c>
      <c r="C35" s="39"/>
      <c r="D35" s="41">
        <v>4100</v>
      </c>
      <c r="E35" s="41">
        <v>6150</v>
      </c>
      <c r="F35" s="41">
        <v>6650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3" customFormat="1" ht="33" customHeight="1">
      <c r="A36" s="7" t="s">
        <v>73</v>
      </c>
      <c r="B36" s="10" t="s">
        <v>74</v>
      </c>
      <c r="C36" s="39"/>
      <c r="D36" s="41">
        <v>50</v>
      </c>
      <c r="E36" s="41">
        <v>50</v>
      </c>
      <c r="F36" s="41">
        <v>50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3" customFormat="1" ht="0.75" customHeight="1">
      <c r="A37" s="7" t="s">
        <v>56</v>
      </c>
      <c r="B37" s="10" t="s">
        <v>57</v>
      </c>
      <c r="C37" s="39"/>
      <c r="D37" s="41"/>
      <c r="E37" s="40"/>
      <c r="F37" s="4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7" s="2" customFormat="1" ht="14.25">
      <c r="A38" s="8" t="s">
        <v>9</v>
      </c>
      <c r="B38" s="38" t="s">
        <v>23</v>
      </c>
      <c r="C38" s="43"/>
      <c r="D38" s="40">
        <v>1826.1</v>
      </c>
      <c r="E38" s="40">
        <v>1200</v>
      </c>
      <c r="F38" s="40">
        <v>1200</v>
      </c>
      <c r="G38" s="18"/>
    </row>
    <row r="39" spans="1:7" ht="20.25" customHeight="1">
      <c r="A39" s="8" t="s">
        <v>13</v>
      </c>
      <c r="B39" s="38" t="s">
        <v>14</v>
      </c>
      <c r="C39" s="43"/>
      <c r="D39" s="40">
        <f>SUM(D40,D84)</f>
        <v>292513.1</v>
      </c>
      <c r="E39" s="40">
        <f>SUM(E40,E84)</f>
        <v>256129.9</v>
      </c>
      <c r="F39" s="40">
        <f>SUM(F40,F84)</f>
        <v>269074.8</v>
      </c>
      <c r="G39" s="19"/>
    </row>
    <row r="40" spans="1:7" ht="29.25" customHeight="1">
      <c r="A40" s="8" t="s">
        <v>15</v>
      </c>
      <c r="B40" s="11" t="s">
        <v>27</v>
      </c>
      <c r="C40" s="45"/>
      <c r="D40" s="40">
        <f>SUM(D41,D43,D58,D78)</f>
        <v>290913.1</v>
      </c>
      <c r="E40" s="40">
        <f>SUM(E41,E43,E58,E78)</f>
        <v>255129.9</v>
      </c>
      <c r="F40" s="40">
        <f>SUM(F41,F43,F58,F78)</f>
        <v>268074.8</v>
      </c>
      <c r="G40" s="19"/>
    </row>
    <row r="41" spans="1:7" ht="21" customHeight="1">
      <c r="A41" s="8" t="s">
        <v>87</v>
      </c>
      <c r="B41" s="11" t="s">
        <v>28</v>
      </c>
      <c r="C41" s="45"/>
      <c r="D41" s="40">
        <f>D42</f>
        <v>76156.5</v>
      </c>
      <c r="E41" s="40">
        <f>E42</f>
        <v>66619.6</v>
      </c>
      <c r="F41" s="40">
        <f>F42</f>
        <v>68726.4</v>
      </c>
      <c r="G41" s="19"/>
    </row>
    <row r="42" spans="1:7" ht="40.5" customHeight="1">
      <c r="A42" s="7" t="s">
        <v>88</v>
      </c>
      <c r="B42" s="10" t="s">
        <v>120</v>
      </c>
      <c r="C42" s="45"/>
      <c r="D42" s="41">
        <v>76156.5</v>
      </c>
      <c r="E42" s="41">
        <v>66619.6</v>
      </c>
      <c r="F42" s="41">
        <v>68726.4</v>
      </c>
      <c r="G42" s="19"/>
    </row>
    <row r="43" spans="1:7" ht="30.75" customHeight="1">
      <c r="A43" s="8" t="s">
        <v>89</v>
      </c>
      <c r="B43" s="11" t="s">
        <v>16</v>
      </c>
      <c r="C43" s="45"/>
      <c r="D43" s="40">
        <f>SUM(D44:D57)</f>
        <v>26180.600000000002</v>
      </c>
      <c r="E43" s="40">
        <f>SUM(E44:E57)</f>
        <v>7584</v>
      </c>
      <c r="F43" s="40">
        <f>SUM(F44:F57)</f>
        <v>7804</v>
      </c>
      <c r="G43" s="19"/>
    </row>
    <row r="44" spans="1:7" ht="57.75" customHeight="1">
      <c r="A44" s="9" t="s">
        <v>92</v>
      </c>
      <c r="B44" s="10" t="s">
        <v>78</v>
      </c>
      <c r="C44" s="45"/>
      <c r="D44" s="41">
        <v>1000</v>
      </c>
      <c r="E44" s="41"/>
      <c r="F44" s="41"/>
      <c r="G44" s="19"/>
    </row>
    <row r="45" spans="1:7" ht="57.75" customHeight="1">
      <c r="A45" s="9" t="s">
        <v>145</v>
      </c>
      <c r="B45" s="10" t="s">
        <v>146</v>
      </c>
      <c r="C45" s="45"/>
      <c r="D45" s="41">
        <v>1592.1</v>
      </c>
      <c r="E45" s="41"/>
      <c r="F45" s="41"/>
      <c r="G45" s="19"/>
    </row>
    <row r="46" spans="1:7" ht="38.25" customHeight="1">
      <c r="A46" s="9" t="s">
        <v>91</v>
      </c>
      <c r="B46" s="10" t="s">
        <v>85</v>
      </c>
      <c r="C46" s="45"/>
      <c r="D46" s="41">
        <v>367.1</v>
      </c>
      <c r="E46" s="41"/>
      <c r="F46" s="41"/>
      <c r="G46" s="19"/>
    </row>
    <row r="47" spans="1:7" ht="66" customHeight="1">
      <c r="A47" s="13" t="s">
        <v>90</v>
      </c>
      <c r="B47" s="12" t="s">
        <v>80</v>
      </c>
      <c r="C47" s="45"/>
      <c r="D47" s="41">
        <v>95.3</v>
      </c>
      <c r="E47" s="41"/>
      <c r="F47" s="41"/>
      <c r="G47" s="19"/>
    </row>
    <row r="48" spans="1:7" ht="39.75" customHeight="1">
      <c r="A48" s="13" t="s">
        <v>90</v>
      </c>
      <c r="B48" s="12" t="s">
        <v>81</v>
      </c>
      <c r="C48" s="45"/>
      <c r="D48" s="41">
        <v>9.8</v>
      </c>
      <c r="E48" s="41"/>
      <c r="F48" s="41"/>
      <c r="G48" s="19"/>
    </row>
    <row r="49" spans="1:7" ht="36.75" customHeight="1">
      <c r="A49" s="13" t="s">
        <v>90</v>
      </c>
      <c r="B49" s="12" t="s">
        <v>82</v>
      </c>
      <c r="C49" s="45"/>
      <c r="D49" s="41">
        <v>100</v>
      </c>
      <c r="E49" s="41"/>
      <c r="F49" s="41"/>
      <c r="G49" s="19"/>
    </row>
    <row r="50" spans="1:7" ht="36" customHeight="1">
      <c r="A50" s="13" t="s">
        <v>90</v>
      </c>
      <c r="B50" s="12" t="s">
        <v>144</v>
      </c>
      <c r="C50" s="45"/>
      <c r="D50" s="41">
        <v>50</v>
      </c>
      <c r="E50" s="41"/>
      <c r="F50" s="41"/>
      <c r="G50" s="19"/>
    </row>
    <row r="51" spans="1:7" ht="51" customHeight="1">
      <c r="A51" s="9" t="s">
        <v>93</v>
      </c>
      <c r="B51" s="65" t="s">
        <v>121</v>
      </c>
      <c r="C51" s="45"/>
      <c r="D51" s="74">
        <v>5664.2</v>
      </c>
      <c r="E51" s="41"/>
      <c r="F51" s="41"/>
      <c r="G51" s="19"/>
    </row>
    <row r="52" spans="1:7" ht="54.75" customHeight="1">
      <c r="A52" s="21" t="s">
        <v>94</v>
      </c>
      <c r="B52" s="65" t="s">
        <v>122</v>
      </c>
      <c r="C52" s="45"/>
      <c r="D52" s="51">
        <v>3685</v>
      </c>
      <c r="E52" s="72"/>
      <c r="F52" s="52"/>
      <c r="G52" s="19"/>
    </row>
    <row r="53" spans="1:7" ht="76.5" customHeight="1">
      <c r="A53" s="21" t="s">
        <v>95</v>
      </c>
      <c r="B53" s="65" t="s">
        <v>123</v>
      </c>
      <c r="C53" s="45"/>
      <c r="D53" s="41"/>
      <c r="E53" s="71"/>
      <c r="F53" s="69"/>
      <c r="G53" s="19"/>
    </row>
    <row r="54" spans="1:7" ht="88.5" customHeight="1">
      <c r="A54" s="21" t="s">
        <v>125</v>
      </c>
      <c r="B54" s="70" t="s">
        <v>143</v>
      </c>
      <c r="C54" s="45"/>
      <c r="D54" s="53">
        <v>3141.2</v>
      </c>
      <c r="E54" s="71"/>
      <c r="F54" s="69"/>
      <c r="G54" s="19"/>
    </row>
    <row r="55" spans="1:7" ht="48.75" customHeight="1">
      <c r="A55" s="21" t="s">
        <v>126</v>
      </c>
      <c r="B55" s="66" t="s">
        <v>124</v>
      </c>
      <c r="C55" s="45"/>
      <c r="D55" s="53">
        <v>7135</v>
      </c>
      <c r="E55" s="41">
        <v>7584</v>
      </c>
      <c r="F55" s="41">
        <v>7804</v>
      </c>
      <c r="G55" s="19"/>
    </row>
    <row r="56" spans="1:7" ht="48.75" customHeight="1">
      <c r="A56" s="37" t="s">
        <v>147</v>
      </c>
      <c r="B56" s="79" t="s">
        <v>148</v>
      </c>
      <c r="C56" s="45"/>
      <c r="D56" s="53">
        <v>2320.9</v>
      </c>
      <c r="E56" s="41"/>
      <c r="F56" s="41"/>
      <c r="G56" s="19"/>
    </row>
    <row r="57" spans="1:7" ht="48.75" customHeight="1">
      <c r="A57" s="37" t="s">
        <v>149</v>
      </c>
      <c r="B57" s="80" t="s">
        <v>150</v>
      </c>
      <c r="C57" s="45"/>
      <c r="D57" s="53">
        <v>1020</v>
      </c>
      <c r="E57" s="41"/>
      <c r="F57" s="41"/>
      <c r="G57" s="19"/>
    </row>
    <row r="58" spans="1:7" ht="23.25" customHeight="1">
      <c r="A58" s="8" t="s">
        <v>96</v>
      </c>
      <c r="B58" s="11" t="s">
        <v>26</v>
      </c>
      <c r="C58" s="45"/>
      <c r="D58" s="40">
        <f>SUM(D59,D60,D61,D62,D63,D64,D67,D68,D71,D72,D73,D74,D75,D76,D77)</f>
        <v>172255.59999999995</v>
      </c>
      <c r="E58" s="40">
        <f>SUM(E59,E60,E61,E62,E63,E64,E67,E68,E71,E72,E73,E74,E75,E76,E77)</f>
        <v>178726.3</v>
      </c>
      <c r="F58" s="40">
        <f>SUM(F59,F60,F61,F62,F63,F64,F67,F68,F71,F72,F73,F74,F75,F76,F77)</f>
        <v>189244.4</v>
      </c>
      <c r="G58" s="19"/>
    </row>
    <row r="59" spans="1:6" ht="60" customHeight="1">
      <c r="A59" s="7" t="s">
        <v>97</v>
      </c>
      <c r="B59" s="65" t="s">
        <v>127</v>
      </c>
      <c r="C59" s="45"/>
      <c r="D59" s="54">
        <v>135109.8</v>
      </c>
      <c r="E59" s="54">
        <v>140893.4</v>
      </c>
      <c r="F59" s="55">
        <v>149745.3</v>
      </c>
    </row>
    <row r="60" spans="1:6" ht="63.75" customHeight="1">
      <c r="A60" s="7" t="s">
        <v>98</v>
      </c>
      <c r="B60" s="65" t="s">
        <v>128</v>
      </c>
      <c r="C60" s="45"/>
      <c r="D60" s="41">
        <v>221.6</v>
      </c>
      <c r="E60" s="41">
        <v>228.5</v>
      </c>
      <c r="F60" s="41">
        <v>235.5</v>
      </c>
    </row>
    <row r="61" spans="1:6" ht="42" customHeight="1">
      <c r="A61" s="14" t="s">
        <v>99</v>
      </c>
      <c r="B61" s="65" t="s">
        <v>129</v>
      </c>
      <c r="C61" s="45"/>
      <c r="D61" s="54">
        <v>913.3</v>
      </c>
      <c r="E61" s="54">
        <v>937.7</v>
      </c>
      <c r="F61" s="54">
        <v>963.7</v>
      </c>
    </row>
    <row r="62" spans="1:6" ht="70.5" customHeight="1">
      <c r="A62" s="14" t="s">
        <v>100</v>
      </c>
      <c r="B62" s="65" t="s">
        <v>130</v>
      </c>
      <c r="C62" s="45"/>
      <c r="D62" s="41">
        <v>213</v>
      </c>
      <c r="E62" s="41">
        <v>219.9</v>
      </c>
      <c r="F62" s="41">
        <v>226.8</v>
      </c>
    </row>
    <row r="63" spans="1:6" ht="132" customHeight="1">
      <c r="A63" s="14" t="s">
        <v>101</v>
      </c>
      <c r="B63" s="65" t="s">
        <v>131</v>
      </c>
      <c r="C63" s="45"/>
      <c r="D63" s="41">
        <v>202.8</v>
      </c>
      <c r="E63" s="41">
        <v>209.7</v>
      </c>
      <c r="F63" s="41">
        <v>216.5</v>
      </c>
    </row>
    <row r="64" spans="1:6" ht="111.75" customHeight="1">
      <c r="A64" s="14"/>
      <c r="B64" s="65" t="s">
        <v>134</v>
      </c>
      <c r="C64" s="45"/>
      <c r="D64" s="41">
        <f>D65+D66</f>
        <v>1926</v>
      </c>
      <c r="E64" s="41">
        <f>E65+E66</f>
        <v>1996.2</v>
      </c>
      <c r="F64" s="41">
        <f>F65+F66</f>
        <v>2068.8</v>
      </c>
    </row>
    <row r="65" spans="1:6" ht="75.75" customHeight="1">
      <c r="A65" s="14" t="s">
        <v>102</v>
      </c>
      <c r="B65" s="65" t="s">
        <v>133</v>
      </c>
      <c r="C65" s="45"/>
      <c r="D65" s="41">
        <v>1711.2</v>
      </c>
      <c r="E65" s="41">
        <v>1774.5</v>
      </c>
      <c r="F65" s="41">
        <v>1840.2</v>
      </c>
    </row>
    <row r="66" spans="1:6" ht="75.75" customHeight="1">
      <c r="A66" s="14" t="s">
        <v>103</v>
      </c>
      <c r="B66" s="65" t="s">
        <v>132</v>
      </c>
      <c r="C66" s="45"/>
      <c r="D66" s="41">
        <v>214.8</v>
      </c>
      <c r="E66" s="41">
        <v>221.7</v>
      </c>
      <c r="F66" s="41">
        <v>228.6</v>
      </c>
    </row>
    <row r="67" spans="1:6" ht="51.75" customHeight="1">
      <c r="A67" s="14" t="s">
        <v>104</v>
      </c>
      <c r="B67" s="65" t="s">
        <v>135</v>
      </c>
      <c r="C67" s="45"/>
      <c r="D67" s="52">
        <v>224.9</v>
      </c>
      <c r="E67" s="52">
        <v>231.8</v>
      </c>
      <c r="F67" s="52">
        <v>238.8</v>
      </c>
    </row>
    <row r="68" spans="1:6" ht="77.25" customHeight="1">
      <c r="A68" s="14"/>
      <c r="B68" s="44" t="s">
        <v>43</v>
      </c>
      <c r="C68" s="45"/>
      <c r="D68" s="49">
        <f>SUM(D69,D70)</f>
        <v>2394.3999999999996</v>
      </c>
      <c r="E68" s="49">
        <f>SUM(E69,E70)</f>
        <v>2022.3</v>
      </c>
      <c r="F68" s="49">
        <f>SUM(F69,F70)</f>
        <v>1846.5</v>
      </c>
    </row>
    <row r="69" spans="1:6" ht="56.25" customHeight="1">
      <c r="A69" s="14" t="s">
        <v>105</v>
      </c>
      <c r="B69" s="10" t="s">
        <v>77</v>
      </c>
      <c r="C69" s="45"/>
      <c r="D69" s="41">
        <v>2269.7</v>
      </c>
      <c r="E69" s="41">
        <v>1909</v>
      </c>
      <c r="F69" s="41">
        <v>1743</v>
      </c>
    </row>
    <row r="70" spans="1:6" ht="88.5" customHeight="1">
      <c r="A70" s="14" t="s">
        <v>106</v>
      </c>
      <c r="B70" s="65" t="s">
        <v>136</v>
      </c>
      <c r="C70" s="45"/>
      <c r="D70" s="41">
        <v>124.7</v>
      </c>
      <c r="E70" s="41">
        <v>113.3</v>
      </c>
      <c r="F70" s="41">
        <v>103.5</v>
      </c>
    </row>
    <row r="71" spans="1:6" ht="58.5" customHeight="1">
      <c r="A71" s="14" t="s">
        <v>107</v>
      </c>
      <c r="B71" s="65" t="s">
        <v>137</v>
      </c>
      <c r="C71" s="45"/>
      <c r="D71" s="52">
        <v>212.8</v>
      </c>
      <c r="E71" s="52">
        <v>219.7</v>
      </c>
      <c r="F71" s="54">
        <v>226.7</v>
      </c>
    </row>
    <row r="72" spans="1:6" ht="96.75" customHeight="1">
      <c r="A72" s="9" t="s">
        <v>108</v>
      </c>
      <c r="B72" s="67" t="s">
        <v>139</v>
      </c>
      <c r="C72" s="45"/>
      <c r="D72" s="41">
        <v>2974.5</v>
      </c>
      <c r="E72" s="41">
        <v>2974.5</v>
      </c>
      <c r="F72" s="41">
        <v>2974.5</v>
      </c>
    </row>
    <row r="73" spans="1:6" ht="72" customHeight="1">
      <c r="A73" s="9" t="s">
        <v>109</v>
      </c>
      <c r="B73" s="65" t="s">
        <v>138</v>
      </c>
      <c r="C73" s="45"/>
      <c r="D73" s="41">
        <v>807.5</v>
      </c>
      <c r="E73" s="41">
        <v>807.5</v>
      </c>
      <c r="F73" s="41">
        <v>807.5</v>
      </c>
    </row>
    <row r="74" spans="1:6" ht="148.5" customHeight="1">
      <c r="A74" s="9" t="s">
        <v>110</v>
      </c>
      <c r="B74" s="65" t="s">
        <v>140</v>
      </c>
      <c r="C74" s="45"/>
      <c r="D74" s="41">
        <v>152.1</v>
      </c>
      <c r="E74" s="41">
        <v>157.3</v>
      </c>
      <c r="F74" s="41">
        <v>162.2</v>
      </c>
    </row>
    <row r="75" spans="1:6" ht="62.25" customHeight="1">
      <c r="A75" s="9" t="s">
        <v>111</v>
      </c>
      <c r="B75" s="65" t="s">
        <v>141</v>
      </c>
      <c r="C75" s="45"/>
      <c r="D75" s="54">
        <v>26852.9</v>
      </c>
      <c r="E75" s="54">
        <v>27777.8</v>
      </c>
      <c r="F75" s="55">
        <v>29481.6</v>
      </c>
    </row>
    <row r="76" spans="1:6" ht="69" customHeight="1">
      <c r="A76" s="9" t="s">
        <v>142</v>
      </c>
      <c r="B76" s="65" t="s">
        <v>52</v>
      </c>
      <c r="C76" s="45"/>
      <c r="D76" s="41">
        <v>1.3</v>
      </c>
      <c r="E76" s="41">
        <v>1.3</v>
      </c>
      <c r="F76" s="41">
        <v>1.3</v>
      </c>
    </row>
    <row r="77" spans="1:6" ht="69.75" customHeight="1">
      <c r="A77" s="9" t="s">
        <v>112</v>
      </c>
      <c r="B77" s="65" t="s">
        <v>52</v>
      </c>
      <c r="C77" s="45"/>
      <c r="D77" s="41">
        <v>48.7</v>
      </c>
      <c r="E77" s="41">
        <v>48.7</v>
      </c>
      <c r="F77" s="41">
        <v>48.7</v>
      </c>
    </row>
    <row r="78" spans="1:6" ht="26.25" customHeight="1">
      <c r="A78" s="15" t="s">
        <v>113</v>
      </c>
      <c r="B78" s="47" t="s">
        <v>51</v>
      </c>
      <c r="C78" s="45"/>
      <c r="D78" s="50">
        <f>SUM(D79:D83)</f>
        <v>16320.4</v>
      </c>
      <c r="E78" s="50">
        <f>SUM(E79:E83)</f>
        <v>2200</v>
      </c>
      <c r="F78" s="50">
        <f>SUM(F79:F83)</f>
        <v>2300</v>
      </c>
    </row>
    <row r="79" spans="1:6" ht="48.75" customHeight="1">
      <c r="A79" s="14" t="s">
        <v>114</v>
      </c>
      <c r="B79" s="46" t="s">
        <v>58</v>
      </c>
      <c r="C79" s="45"/>
      <c r="D79" s="41">
        <v>2195.6</v>
      </c>
      <c r="E79" s="41">
        <v>2200</v>
      </c>
      <c r="F79" s="41">
        <v>2300</v>
      </c>
    </row>
    <row r="80" spans="1:6" ht="48.75" customHeight="1">
      <c r="A80" s="14" t="s">
        <v>116</v>
      </c>
      <c r="B80" s="68" t="s">
        <v>50</v>
      </c>
      <c r="C80" s="45"/>
      <c r="D80" s="41">
        <v>12678.9</v>
      </c>
      <c r="E80" s="41"/>
      <c r="F80" s="41"/>
    </row>
    <row r="81" spans="1:6" ht="53.25" customHeight="1">
      <c r="A81" s="14" t="s">
        <v>115</v>
      </c>
      <c r="B81" s="46" t="s">
        <v>79</v>
      </c>
      <c r="C81" s="45"/>
      <c r="D81" s="41">
        <v>305</v>
      </c>
      <c r="E81" s="41"/>
      <c r="F81" s="41"/>
    </row>
    <row r="82" spans="1:6" ht="53.25" customHeight="1">
      <c r="A82" s="81" t="s">
        <v>107</v>
      </c>
      <c r="B82" s="82" t="s">
        <v>137</v>
      </c>
      <c r="C82" s="45"/>
      <c r="D82" s="41">
        <v>369.9</v>
      </c>
      <c r="E82" s="41"/>
      <c r="F82" s="41"/>
    </row>
    <row r="83" spans="1:6" ht="49.5" customHeight="1">
      <c r="A83" s="80" t="s">
        <v>151</v>
      </c>
      <c r="B83" s="80" t="s">
        <v>152</v>
      </c>
      <c r="C83" s="45"/>
      <c r="D83" s="41">
        <v>771</v>
      </c>
      <c r="E83" s="41"/>
      <c r="F83" s="41"/>
    </row>
    <row r="84" spans="1:6" ht="31.5" customHeight="1">
      <c r="A84" s="16" t="s">
        <v>117</v>
      </c>
      <c r="B84" s="38" t="s">
        <v>70</v>
      </c>
      <c r="C84" s="45"/>
      <c r="D84" s="40">
        <f>D85</f>
        <v>1600</v>
      </c>
      <c r="E84" s="40">
        <f>E85</f>
        <v>1000</v>
      </c>
      <c r="F84" s="40">
        <f>F85</f>
        <v>1000</v>
      </c>
    </row>
    <row r="85" spans="1:6" ht="24.75" customHeight="1">
      <c r="A85" s="75" t="s">
        <v>118</v>
      </c>
      <c r="B85" s="76" t="s">
        <v>18</v>
      </c>
      <c r="C85" s="45"/>
      <c r="D85" s="73">
        <v>1600</v>
      </c>
      <c r="E85" s="73">
        <v>1000</v>
      </c>
      <c r="F85" s="73">
        <v>1000</v>
      </c>
    </row>
    <row r="86" spans="1:6" ht="20.25" customHeight="1">
      <c r="A86" s="17"/>
      <c r="B86" s="48" t="s">
        <v>3</v>
      </c>
      <c r="C86" s="37"/>
      <c r="D86" s="40">
        <f>SUM(D10,D39)</f>
        <v>355325.5</v>
      </c>
      <c r="E86" s="40">
        <f>SUM(E10,E39)</f>
        <v>322073.3</v>
      </c>
      <c r="F86" s="40">
        <f>SUM(F10,F39)</f>
        <v>344706.19999999995</v>
      </c>
    </row>
    <row r="87" spans="1:6" ht="21.75" customHeight="1" hidden="1">
      <c r="A87" s="77"/>
      <c r="B87" s="78"/>
      <c r="D87" s="19"/>
      <c r="E87" s="19"/>
      <c r="F87" s="19"/>
    </row>
    <row r="88" spans="4:6" ht="0.75" customHeight="1" hidden="1">
      <c r="D88" s="19"/>
      <c r="E88" s="19"/>
      <c r="F88" s="19"/>
    </row>
    <row r="89" spans="1:6" ht="3" customHeight="1" hidden="1">
      <c r="A89" s="6"/>
      <c r="D89" s="19"/>
      <c r="E89" s="19"/>
      <c r="F89" s="19"/>
    </row>
    <row r="90" spans="1:6" ht="12.75">
      <c r="A90" s="6"/>
      <c r="D90" s="19"/>
      <c r="E90" s="19"/>
      <c r="F90" s="19"/>
    </row>
    <row r="91" spans="1:6" ht="12.75">
      <c r="A91" s="6"/>
      <c r="D91" s="19"/>
      <c r="E91" s="19"/>
      <c r="F91" s="19"/>
    </row>
    <row r="92" spans="1:6" ht="12.75">
      <c r="A92" s="6"/>
      <c r="D92" s="19"/>
      <c r="E92" s="19"/>
      <c r="F92" s="19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</sheetData>
  <sheetProtection/>
  <mergeCells count="3">
    <mergeCell ref="P30:P32"/>
    <mergeCell ref="Q30:Q32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Пользователь Windows</cp:lastModifiedBy>
  <cp:lastPrinted>2019-07-02T08:38:56Z</cp:lastPrinted>
  <dcterms:created xsi:type="dcterms:W3CDTF">2004-12-22T10:13:24Z</dcterms:created>
  <dcterms:modified xsi:type="dcterms:W3CDTF">2019-08-01T04:05:21Z</dcterms:modified>
  <cp:category/>
  <cp:version/>
  <cp:contentType/>
  <cp:contentStatus/>
</cp:coreProperties>
</file>