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Лист1!$A$9:$C$134</definedName>
  </definedNames>
  <calcPr calcId="124519"/>
</workbook>
</file>

<file path=xl/calcChain.xml><?xml version="1.0" encoding="utf-8"?>
<calcChain xmlns="http://schemas.openxmlformats.org/spreadsheetml/2006/main">
  <c r="C126" i="1"/>
  <c r="C41"/>
  <c r="C78" l="1"/>
  <c r="C46"/>
  <c r="C67"/>
  <c r="C63"/>
  <c r="C83"/>
  <c r="C24"/>
  <c r="C23" s="1"/>
  <c r="C33"/>
  <c r="C30"/>
  <c r="C20"/>
  <c r="C16"/>
  <c r="C14"/>
  <c r="C12"/>
  <c r="C57" l="1"/>
  <c r="C40" s="1"/>
  <c r="C39" s="1"/>
  <c r="C22"/>
  <c r="C11"/>
  <c r="C10" l="1"/>
  <c r="C85" s="1"/>
</calcChain>
</file>

<file path=xl/sharedStrings.xml><?xml version="1.0" encoding="utf-8"?>
<sst xmlns="http://schemas.openxmlformats.org/spreadsheetml/2006/main" count="239" uniqueCount="237">
  <si>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</si>
  <si>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</si>
  <si>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</si>
  <si>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</si>
  <si>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</si>
  <si>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</si>
  <si>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</si>
  <si>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</si>
  <si>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</si>
  <si>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</si>
  <si>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</si>
  <si>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</si>
  <si>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</si>
  <si>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</si>
  <si>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</si>
  <si>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</si>
  <si>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</si>
  <si>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</si>
  <si>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Прочие безвозмездные поступления в бюджет муниципального района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</si>
  <si>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</si>
  <si>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</si>
  <si>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</si>
  <si>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</si>
  <si>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</si>
  <si>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</si>
  <si>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</si>
  <si>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</si>
  <si>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</si>
  <si>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</si>
  <si>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</si>
  <si>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</si>
  <si>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</si>
  <si>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</si>
  <si>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</si>
  <si>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</si>
  <si>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</si>
  <si>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</si>
  <si>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</si>
  <si>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</si>
  <si>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</si>
  <si>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</si>
  <si>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</si>
  <si>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</si>
  <si>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</si>
  <si>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</si>
  <si>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</si>
  <si>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</si>
  <si>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</si>
  <si>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</si>
  <si>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</si>
  <si>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</si>
  <si>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</si>
  <si>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</si>
  <si>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</si>
  <si>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</si>
  <si>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</si>
  <si>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</si>
  <si>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</si>
  <si>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</si>
  <si>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</si>
  <si>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</si>
  <si>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</si>
  <si>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</si>
  <si>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</si>
  <si>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</si>
  <si>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Прочие безвозмездные поступления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</si>
  <si>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</si>
  <si>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</si>
  <si>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</si>
  <si>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</si>
  <si>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1 14 06013 05 0000 430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</si>
  <si>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</si>
  <si>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2 02 15000 00 0000 150</t>
  </si>
  <si>
    <t>2 02 20000 00 0000 150</t>
  </si>
  <si>
    <t>2 02 25519 05 0000 150</t>
  </si>
  <si>
    <t>2 02 29999 05 0075 150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</si>
  <si>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</si>
  <si>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</si>
  <si>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</si>
  <si>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</si>
  <si>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</si>
  <si>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</si>
  <si>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</si>
  <si>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</si>
  <si>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</si>
  <si>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</si>
  <si>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</si>
  <si>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</si>
  <si>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</si>
  <si>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</si>
  <si>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</si>
  <si>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 xml:space="preserve">2 02 30024 05 0037 150 </t>
  </si>
  <si>
    <t>2 02 40000 00 0000 150</t>
  </si>
  <si>
    <t>2 02 40014 05 0000 150</t>
  </si>
  <si>
    <t>2 07 00000 00 0000 150</t>
  </si>
  <si>
    <t>2 07 05030 05 0000 150</t>
  </si>
  <si>
    <t xml:space="preserve">Субсидии бюджетам муниципальных районов области на обеспечение повышения оплаты труда некоторых категорий работников муниципальных учреждений </t>
  </si>
  <si>
    <t xml:space="preserve">Cубсидии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
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</si>
  <si>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</si>
  <si>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</si>
  <si>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</si>
  <si>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</si>
  <si>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</si>
  <si>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</si>
  <si>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</si>
  <si>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</si>
  <si>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</si>
  <si>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</si>
  <si>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</si>
  <si>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</si>
  <si>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r>
      <t>Cубвенции бюджетам муниципальных районов области на частично</t>
    </r>
    <r>
      <rPr>
        <strike/>
        <sz val="12"/>
        <rFont val="Times New Roman"/>
        <family val="1"/>
        <charset val="204"/>
      </rPr>
      <t>е</t>
    </r>
    <r>
      <rPr>
        <sz val="12"/>
        <rFont val="Times New Roman"/>
        <family val="1"/>
        <charset val="204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</si>
  <si>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</si>
  <si>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</si>
  <si>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</si>
  <si>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2 02 25169 05 0000 150</t>
  </si>
  <si>
    <t>Субсидии бюджетам муниципальных районов области на обновление материально-технической базы для формирования обучающихся современных технологических и гуманитарных навыков</t>
  </si>
  <si>
    <t>202 29999 05 0086 150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</si>
  <si>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</si>
  <si>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</si>
  <si>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</si>
  <si>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2 02 35120 05 0000 150</t>
  </si>
  <si>
    <t>Субвенции бюджетам муниципальных районов на 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</si>
  <si>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</si>
  <si>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</si>
  <si>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</si>
  <si>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2 02 25467 05 0000 150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</si>
  <si>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</si>
  <si>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Дотации бюджетам субъектов РФ и муниципальных образований</t>
  </si>
  <si>
    <t>2 02 15001 05 0000 150</t>
  </si>
  <si>
    <t>2 02 29999 05 0099 150</t>
  </si>
  <si>
    <t>2 02 49999 05 0006 150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</si>
  <si>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</si>
  <si>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животных без владельцев</t>
  </si>
  <si>
    <t xml:space="preserve">2 02 30024 05 0043 150 </t>
  </si>
  <si>
    <t xml:space="preserve">2 02 25304 05 0000 150 </t>
  </si>
  <si>
    <t>Субсидии бюджетам муниципальных районов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</si>
  <si>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</si>
  <si>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</si>
  <si>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Дотация бюджетам муниципальных районов на поддержку мер по обеспечению сбалансированности бюджетов для компенсации снижения поступления налоговых и неналоговых  доходов консолидированных бюджетов муниципальных районов и бюджетов городских, округов области в связи с пандамией новой короновирусной инфекции</t>
  </si>
  <si>
    <t>Субсидии бюджетам муниципальных районов на поддержку отрасли культуры: подключение муниципальных общедоступных библиотек к информационной сети "Интернет" и развитие библиотечного дела с учетом задачи расширения информационных технологий и оцифровки</t>
  </si>
  <si>
    <t>Субсидии бюджетам муниципальных районов на поддержку отрасли культуры: государственная  поддержка лучших  сельских учреждений культуры</t>
  </si>
  <si>
    <t>Субвенции бюджетам муниципальных районов на ежемесячное денежное вознаграждение за классное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</si>
  <si>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</si>
  <si>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202 19999 05 0000 150</t>
  </si>
  <si>
    <t>Дотации бюджетам муниципальных районов и городских округов области за достижение наилучших знаний показателей (результатов) по уровню открытости бюджетных данных</t>
  </si>
  <si>
    <t>202 49999 05 0013 150</t>
  </si>
  <si>
    <t>Межбюджетные трансферты, передаваемые бюджетам муниципальных районов области в целях обеспечения надлежащего осуществления полномочий по решению вопросов местного значения</t>
  </si>
  <si>
    <t>Субсидии бюджетам 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</si>
  <si>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 Оценка ожидаемого исполнения  районного бюджета за 2020 год</t>
  </si>
  <si>
    <t>2020год      (оценка)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</si>
  <si>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</si>
  <si>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</si>
  <si>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</si>
  <si>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</si>
  <si>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</si>
  <si>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</si>
  <si>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</si>
  <si>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</si>
  <si>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</si>
  <si>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</si>
  <si>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</si>
  <si>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</si>
  <si>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</si>
  <si>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</si>
  <si>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</si>
  <si>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</si>
  <si>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</si>
  <si>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</si>
  <si>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</si>
  <si>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</si>
  <si>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</si>
  <si>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</si>
  <si>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</si>
  <si>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</si>
  <si>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</si>
  <si>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</si>
  <si>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</si>
  <si>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</si>
  <si>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</si>
  <si>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</si>
  <si>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</si>
  <si>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</si>
  <si>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</si>
  <si>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</si>
  <si>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</si>
  <si>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</si>
  <si>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ВСЕГО РАСХОДОВ</t>
  </si>
  <si>
    <t>Результат исполнения бюджета (дефицит -, профицит +)</t>
  </si>
  <si>
    <t>0 1000000000000000</t>
  </si>
  <si>
    <t>Источники внутреннего  финансирования дефицитов бюджетов</t>
  </si>
  <si>
    <t>0 1030000000000000</t>
  </si>
  <si>
    <t xml:space="preserve">Бюджетные кредиты от других бюджетов бюджетной системы Российской Федерации </t>
  </si>
  <si>
    <t>0 1030100000000700</t>
  </si>
  <si>
    <t>Получение бюджетных кредитов от других бюджетов  бюджетной системы  РФ в валюте РФ</t>
  </si>
  <si>
    <t>0 1030100050000 710</t>
  </si>
  <si>
    <t>Получение бюджетных кредитов от других бюджетов  бюджетной системы  РФ бюджетами  муниципальных районов  в валюте РФ</t>
  </si>
  <si>
    <t>0 103 0100000000800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</si>
  <si>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</si>
  <si>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0 1030000050000810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</si>
  <si>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 </t>
  </si>
  <si>
    <t>0 1050000000000000</t>
  </si>
  <si>
    <t>Изменение остатков средств на счетах по учету средств бюджета</t>
  </si>
  <si>
    <t>Другие вопросы в области социальной политики</t>
  </si>
  <si>
    <t>01 00</t>
  </si>
  <si>
    <t>01 02</t>
  </si>
  <si>
    <t>01 04</t>
  </si>
  <si>
    <t>01 05</t>
  </si>
  <si>
    <t>01 06</t>
  </si>
  <si>
    <t>01 11</t>
  </si>
  <si>
    <t>01 13</t>
  </si>
  <si>
    <t>04 00</t>
  </si>
  <si>
    <t>04 05</t>
  </si>
  <si>
    <t>04 06</t>
  </si>
  <si>
    <t>04 09</t>
  </si>
  <si>
    <t>04 12</t>
  </si>
  <si>
    <t>05 00</t>
  </si>
  <si>
    <t>05 01</t>
  </si>
  <si>
    <t>05 02</t>
  </si>
  <si>
    <t>07 00</t>
  </si>
  <si>
    <t>07 01</t>
  </si>
  <si>
    <t>07 02</t>
  </si>
  <si>
    <t>07 03</t>
  </si>
  <si>
    <t>07 07</t>
  </si>
  <si>
    <t>0 709</t>
  </si>
  <si>
    <t>08 00</t>
  </si>
  <si>
    <t>08 01</t>
  </si>
  <si>
    <t>10 00</t>
  </si>
  <si>
    <t>10 01</t>
  </si>
  <si>
    <t>10 03</t>
  </si>
  <si>
    <t>10 04</t>
  </si>
  <si>
    <t>10 06</t>
  </si>
  <si>
    <t>11 00</t>
  </si>
  <si>
    <t>12 00</t>
  </si>
  <si>
    <t>12 02</t>
  </si>
  <si>
    <t>13 00</t>
  </si>
  <si>
    <t>13 01</t>
  </si>
  <si>
    <t>14 00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</si>
</sst>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2" fillId="0" borderId="0" xfId="0" applyNumberFormat="1" applyFont="1"/>
    <xf numFmtId="1" fontId="0" fillId="0" borderId="0" xfId="0" applyNumberFormat="1" applyAlignment="1"/>
    <xf numFmtId="1" fontId="4" fillId="0" borderId="1" xfId="0" applyNumberFormat="1" applyFont="1" applyFill="1" applyBorder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horizontal="left" wrapText="1" shrinkToFit="1"/>
    </xf>
    <xf numFmtId="1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" fontId="3" fillId="0" borderId="0" xfId="0" applyNumberFormat="1" applyFont="1" applyBorder="1" applyAlignment="1"/>
    <xf numFmtId="1" fontId="5" fillId="0" borderId="0" xfId="0" applyNumberFormat="1" applyFont="1" applyBorder="1"/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 shrinkToFit="1"/>
    </xf>
    <xf numFmtId="0" fontId="3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left" wrapText="1" shrinkToFit="1"/>
    </xf>
    <xf numFmtId="0" fontId="4" fillId="0" borderId="3" xfId="0" applyFont="1" applyFill="1" applyBorder="1" applyAlignment="1"/>
    <xf numFmtId="1" fontId="0" fillId="0" borderId="4" xfId="0" applyNumberFormat="1" applyBorder="1" applyAlignment="1"/>
    <xf numFmtId="0" fontId="0" fillId="0" borderId="5" xfId="0" applyBorder="1"/>
    <xf numFmtId="0" fontId="3" fillId="0" borderId="1" xfId="0" applyFont="1" applyFill="1" applyBorder="1" applyAlignment="1">
      <alignment horizontal="left" wrapText="1" shrinkToFit="1"/>
    </xf>
    <xf numFmtId="0" fontId="4" fillId="0" borderId="1" xfId="0" applyFont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wrapText="1" shrinkToFit="1"/>
    </xf>
    <xf numFmtId="164" fontId="3" fillId="0" borderId="1" xfId="0" applyNumberFormat="1" applyFont="1" applyFill="1" applyBorder="1" applyAlignment="1">
      <alignment horizontal="right" wrapText="1" shrinkToFit="1"/>
    </xf>
    <xf numFmtId="164" fontId="4" fillId="0" borderId="3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justify" wrapText="1"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vertical="top" wrapText="1" shrinkToFit="1"/>
    </xf>
    <xf numFmtId="1" fontId="4" fillId="0" borderId="1" xfId="0" applyNumberFormat="1" applyFont="1" applyFill="1" applyBorder="1" applyAlignment="1"/>
    <xf numFmtId="0" fontId="4" fillId="3" borderId="1" xfId="0" applyFont="1" applyFill="1" applyBorder="1" applyAlignment="1">
      <alignment wrapText="1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Alignment="1"/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/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Fill="1" applyBorder="1"/>
    <xf numFmtId="164" fontId="3" fillId="0" borderId="1" xfId="0" applyNumberFormat="1" applyFont="1" applyBorder="1"/>
    <xf numFmtId="1" fontId="4" fillId="0" borderId="0" xfId="0" applyNumberFormat="1" applyFont="1" applyFill="1" applyBorder="1" applyAlignment="1"/>
    <xf numFmtId="0" fontId="4" fillId="0" borderId="0" xfId="0" applyFont="1" applyFill="1" applyBorder="1" applyAlignment="1">
      <alignment vertical="top" wrapText="1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M134"/>
  <sheetViews>
    <sheetView tabSelected="1" zoomScaleSheetLayoutView="100" workbookViewId="0">
      <selection activeCell="B134" sqref="B134"/>
    </sheetView>
  </sheetViews>
  <sheetFormatPr defaultRowHeight="12.75"/>
  <cols>
    <col min="1" max="1" width="23.85546875" style="1" customWidth="1"/>
    <col min="2" max="2" width="82.28515625" customWidth="1"/>
    <col min="3" max="3" width="13" customWidth="1"/>
    <col min="10" max="10" width="8.85546875" customWidth="1"/>
    <col min="11" max="12" width="9.140625" hidden="1" customWidth="1"/>
    <col min="13" max="13" width="25.28515625" customWidth="1"/>
    <col min="14" max="14" width="23.140625" customWidth="1"/>
  </cols>
  <sheetData>
    <row r="2" spans="1:143" ht="47.25" customHeight="1">
      <c r="A2" s="5"/>
      <c r="B2" s="25"/>
      <c r="C2" s="27"/>
    </row>
    <row r="3" spans="1:143" ht="15" customHeight="1">
      <c r="A3" s="5"/>
      <c r="B3" s="20"/>
      <c r="C3" s="71"/>
    </row>
    <row r="4" spans="1:143" ht="15" customHeight="1">
      <c r="A4" s="5"/>
      <c r="B4" s="24"/>
      <c r="C4" s="71"/>
    </row>
    <row r="5" spans="1:143" ht="15" customHeight="1">
      <c r="A5" s="5"/>
      <c r="B5" s="26"/>
      <c r="C5" s="71"/>
    </row>
    <row r="6" spans="1:143" ht="15" customHeight="1">
      <c r="A6" s="5"/>
      <c r="B6" s="26"/>
    </row>
    <row r="7" spans="1:143" ht="15.75" customHeight="1">
      <c r="A7" s="82" t="s">
        <v>148</v>
      </c>
      <c r="B7" s="83"/>
      <c r="C7" s="84"/>
    </row>
    <row r="8" spans="1:143" ht="27.75" customHeight="1">
      <c r="A8" s="29"/>
      <c r="B8" s="28"/>
      <c r="C8" s="30" t="s">
        <v>57</v>
      </c>
    </row>
    <row r="9" spans="1:143" ht="30.75" customHeight="1">
      <c r="A9" s="31" t="s">
        <v>58</v>
      </c>
      <c r="B9" s="32" t="s">
        <v>0</v>
      </c>
      <c r="C9" s="72" t="s">
        <v>149</v>
      </c>
      <c r="D9" s="19"/>
    </row>
    <row r="10" spans="1:143" s="4" customFormat="1" ht="14.25">
      <c r="A10" s="8" t="s">
        <v>5</v>
      </c>
      <c r="B10" s="34" t="s">
        <v>11</v>
      </c>
      <c r="C10" s="54">
        <f>SUM(C11,C22)</f>
        <v>59528.7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</row>
    <row r="11" spans="1:143" s="4" customFormat="1" ht="15">
      <c r="A11" s="7"/>
      <c r="B11" s="34" t="s">
        <v>24</v>
      </c>
      <c r="C11" s="54">
        <f>SUM(C12,C16,C20,C15)</f>
        <v>54733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</row>
    <row r="12" spans="1:143" s="3" customFormat="1" ht="14.25">
      <c r="A12" s="22" t="s">
        <v>6</v>
      </c>
      <c r="B12" s="34" t="s">
        <v>4</v>
      </c>
      <c r="C12" s="54">
        <f>SUM(C13)</f>
        <v>29606.2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</row>
    <row r="13" spans="1:143" ht="15">
      <c r="A13" s="13" t="s">
        <v>35</v>
      </c>
      <c r="B13" s="9" t="s">
        <v>28</v>
      </c>
      <c r="C13" s="41">
        <v>29606.2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</row>
    <row r="14" spans="1:143" ht="27.75" customHeight="1">
      <c r="A14" s="12" t="s">
        <v>44</v>
      </c>
      <c r="B14" s="42" t="s">
        <v>45</v>
      </c>
      <c r="C14" s="54">
        <f>C15</f>
        <v>14480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</row>
    <row r="15" spans="1:143" ht="33.75" customHeight="1">
      <c r="A15" s="12" t="s">
        <v>43</v>
      </c>
      <c r="B15" s="10" t="s">
        <v>46</v>
      </c>
      <c r="C15" s="41">
        <v>14480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</row>
    <row r="16" spans="1:143" s="3" customFormat="1" ht="14.25">
      <c r="A16" s="8" t="s">
        <v>7</v>
      </c>
      <c r="B16" s="34" t="s">
        <v>1</v>
      </c>
      <c r="C16" s="54">
        <f>SUM(C17:C18,C19)</f>
        <v>8709.4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</row>
    <row r="17" spans="1:143" ht="14.25" customHeight="1">
      <c r="A17" s="7" t="s">
        <v>59</v>
      </c>
      <c r="B17" s="10" t="s">
        <v>20</v>
      </c>
      <c r="C17" s="41">
        <v>3255.9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</row>
    <row r="18" spans="1:143" ht="15">
      <c r="A18" s="7" t="s">
        <v>60</v>
      </c>
      <c r="B18" s="9" t="s">
        <v>2</v>
      </c>
      <c r="C18" s="41">
        <v>5343.6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</row>
    <row r="19" spans="1:143" ht="15">
      <c r="A19" s="7" t="s">
        <v>61</v>
      </c>
      <c r="B19" s="9" t="s">
        <v>52</v>
      </c>
      <c r="C19" s="41">
        <v>109.9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</row>
    <row r="20" spans="1:143" s="2" customFormat="1" ht="17.25" customHeight="1">
      <c r="A20" s="8" t="s">
        <v>8</v>
      </c>
      <c r="B20" s="34" t="s">
        <v>12</v>
      </c>
      <c r="C20" s="54">
        <f>C21</f>
        <v>1937.4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</row>
    <row r="21" spans="1:143" s="2" customFormat="1" ht="32.25" customHeight="1">
      <c r="A21" s="8" t="s">
        <v>63</v>
      </c>
      <c r="B21" s="10" t="s">
        <v>64</v>
      </c>
      <c r="C21" s="41">
        <v>1937.4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</row>
    <row r="22" spans="1:143" s="2" customFormat="1" ht="14.25">
      <c r="A22" s="8"/>
      <c r="B22" s="34" t="s">
        <v>25</v>
      </c>
      <c r="C22" s="54">
        <f>SUM(C23,C30,C32,C33,C38)</f>
        <v>4795.7000000000007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</row>
    <row r="23" spans="1:143" s="2" customFormat="1" ht="28.5">
      <c r="A23" s="8" t="s">
        <v>62</v>
      </c>
      <c r="B23" s="35" t="s">
        <v>36</v>
      </c>
      <c r="C23" s="54">
        <f>SUM(,C24,C29)</f>
        <v>1958.6000000000001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</row>
    <row r="24" spans="1:143" s="4" customFormat="1" ht="63" customHeight="1">
      <c r="A24" s="7" t="s">
        <v>10</v>
      </c>
      <c r="B24" s="10" t="s">
        <v>22</v>
      </c>
      <c r="C24" s="41">
        <f>SUM(C25,C27,C28,C26,)</f>
        <v>1930.4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</row>
    <row r="25" spans="1:143" ht="78.75" customHeight="1">
      <c r="A25" s="7" t="s">
        <v>56</v>
      </c>
      <c r="B25" s="62" t="s">
        <v>66</v>
      </c>
      <c r="C25" s="41">
        <v>550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</row>
    <row r="26" spans="1:143" ht="72" customHeight="1">
      <c r="A26" s="7" t="s">
        <v>48</v>
      </c>
      <c r="B26" s="43" t="s">
        <v>47</v>
      </c>
      <c r="C26" s="41">
        <v>750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</row>
    <row r="27" spans="1:143" ht="47.25" customHeight="1">
      <c r="A27" s="7" t="s">
        <v>19</v>
      </c>
      <c r="B27" s="44" t="s">
        <v>29</v>
      </c>
      <c r="C27" s="41">
        <v>190.4</v>
      </c>
      <c r="D27" s="19"/>
    </row>
    <row r="28" spans="1:143" ht="38.25" customHeight="1">
      <c r="A28" s="7" t="s">
        <v>50</v>
      </c>
      <c r="B28" s="61" t="s">
        <v>51</v>
      </c>
      <c r="C28" s="41">
        <v>440</v>
      </c>
      <c r="D28" s="19"/>
    </row>
    <row r="29" spans="1:143" ht="30" customHeight="1">
      <c r="A29" s="7" t="s">
        <v>38</v>
      </c>
      <c r="B29" s="44" t="s">
        <v>39</v>
      </c>
      <c r="C29" s="41">
        <v>28.2</v>
      </c>
      <c r="D29" s="19"/>
    </row>
    <row r="30" spans="1:143" ht="16.5" customHeight="1">
      <c r="A30" s="11" t="s">
        <v>17</v>
      </c>
      <c r="B30" s="35" t="s">
        <v>21</v>
      </c>
      <c r="C30" s="54">
        <f>SUM(C31)</f>
        <v>425.4</v>
      </c>
      <c r="D30" s="19"/>
      <c r="M30" s="80"/>
      <c r="N30" s="81"/>
    </row>
    <row r="31" spans="1:143" ht="18" customHeight="1">
      <c r="A31" s="10" t="s">
        <v>33</v>
      </c>
      <c r="B31" s="36" t="s">
        <v>34</v>
      </c>
      <c r="C31" s="41">
        <v>425.4</v>
      </c>
      <c r="D31" s="19"/>
      <c r="M31" s="80"/>
      <c r="N31" s="81"/>
    </row>
    <row r="32" spans="1:143" ht="22.5" customHeight="1">
      <c r="A32" s="12" t="s">
        <v>40</v>
      </c>
      <c r="B32" s="12" t="s">
        <v>41</v>
      </c>
      <c r="C32" s="41">
        <v>24.4</v>
      </c>
      <c r="D32" s="19"/>
      <c r="M32" s="80"/>
      <c r="N32" s="81"/>
    </row>
    <row r="33" spans="1:18" s="3" customFormat="1" ht="27.75" customHeight="1">
      <c r="A33" s="11" t="s">
        <v>31</v>
      </c>
      <c r="B33" s="35" t="s">
        <v>32</v>
      </c>
      <c r="C33" s="54">
        <f>SUM(C34,C35,C36,C37)</f>
        <v>1243.2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3" customFormat="1" ht="68.25" customHeight="1">
      <c r="A34" s="7" t="s">
        <v>37</v>
      </c>
      <c r="B34" s="10" t="s">
        <v>30</v>
      </c>
      <c r="C34" s="41">
        <v>-165.8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3" customFormat="1" ht="57.75" customHeight="1">
      <c r="A35" s="7" t="s">
        <v>70</v>
      </c>
      <c r="B35" s="23" t="s">
        <v>67</v>
      </c>
      <c r="C35" s="41">
        <v>1359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s="3" customFormat="1" ht="33" customHeight="1">
      <c r="A36" s="7" t="s">
        <v>68</v>
      </c>
      <c r="B36" s="10" t="s">
        <v>69</v>
      </c>
      <c r="C36" s="41">
        <v>50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s="3" customFormat="1" ht="27.75" customHeight="1">
      <c r="A37" s="7" t="s">
        <v>53</v>
      </c>
      <c r="B37" s="10" t="s">
        <v>54</v>
      </c>
      <c r="C37" s="4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s="2" customFormat="1" ht="14.25">
      <c r="A38" s="8" t="s">
        <v>9</v>
      </c>
      <c r="B38" s="34" t="s">
        <v>23</v>
      </c>
      <c r="C38" s="54">
        <v>1144.0999999999999</v>
      </c>
      <c r="D38" s="18"/>
    </row>
    <row r="39" spans="1:18" ht="20.25" customHeight="1">
      <c r="A39" s="8" t="s">
        <v>13</v>
      </c>
      <c r="B39" s="34" t="s">
        <v>14</v>
      </c>
      <c r="C39" s="54">
        <f>SUM(C40,C83,)</f>
        <v>351895.59999999992</v>
      </c>
      <c r="D39" s="19"/>
    </row>
    <row r="40" spans="1:18" ht="29.25" customHeight="1">
      <c r="A40" s="8" t="s">
        <v>15</v>
      </c>
      <c r="B40" s="11" t="s">
        <v>27</v>
      </c>
      <c r="C40" s="54">
        <f>SUM(C41,C46,C57,C78)</f>
        <v>341980.29999999993</v>
      </c>
      <c r="D40" s="19"/>
    </row>
    <row r="41" spans="1:18" ht="21" customHeight="1">
      <c r="A41" s="8" t="s">
        <v>72</v>
      </c>
      <c r="B41" s="11" t="s">
        <v>127</v>
      </c>
      <c r="C41" s="54">
        <f>C42+C43+C44+C45</f>
        <v>83525.3</v>
      </c>
      <c r="D41" s="19"/>
    </row>
    <row r="42" spans="1:18" ht="36" customHeight="1">
      <c r="A42" s="7" t="s">
        <v>128</v>
      </c>
      <c r="B42" s="10" t="s">
        <v>124</v>
      </c>
      <c r="C42" s="60">
        <v>75209.600000000006</v>
      </c>
      <c r="D42" s="19"/>
    </row>
    <row r="43" spans="1:18" ht="34.5" customHeight="1">
      <c r="A43" s="7" t="s">
        <v>123</v>
      </c>
      <c r="B43" s="36" t="s">
        <v>122</v>
      </c>
      <c r="C43" s="60">
        <v>5922.5</v>
      </c>
      <c r="D43" s="19"/>
    </row>
    <row r="44" spans="1:18" ht="72.75" customHeight="1">
      <c r="A44" s="66" t="s">
        <v>123</v>
      </c>
      <c r="B44" s="70" t="s">
        <v>138</v>
      </c>
      <c r="C44" s="60">
        <v>1893.2</v>
      </c>
      <c r="D44" s="19"/>
    </row>
    <row r="45" spans="1:18" ht="36.75" customHeight="1">
      <c r="A45" s="68" t="s">
        <v>143</v>
      </c>
      <c r="B45" s="69" t="s">
        <v>144</v>
      </c>
      <c r="C45" s="60">
        <v>500</v>
      </c>
      <c r="D45" s="19"/>
    </row>
    <row r="46" spans="1:18" ht="30.75" customHeight="1">
      <c r="A46" s="8" t="s">
        <v>73</v>
      </c>
      <c r="B46" s="11" t="s">
        <v>16</v>
      </c>
      <c r="C46" s="54">
        <f>SUM(C47:C56)</f>
        <v>47964.5</v>
      </c>
      <c r="D46" s="19"/>
    </row>
    <row r="47" spans="1:18" ht="54" customHeight="1">
      <c r="A47" s="9" t="s">
        <v>114</v>
      </c>
      <c r="B47" s="10" t="s">
        <v>115</v>
      </c>
      <c r="C47" s="41">
        <v>1117</v>
      </c>
      <c r="D47" s="19"/>
    </row>
    <row r="48" spans="1:18" ht="66" customHeight="1">
      <c r="A48" s="9" t="s">
        <v>134</v>
      </c>
      <c r="B48" s="45" t="s">
        <v>135</v>
      </c>
      <c r="C48" s="55">
        <v>2611</v>
      </c>
      <c r="D48" s="19"/>
    </row>
    <row r="49" spans="1:4" ht="54" customHeight="1">
      <c r="A49" s="53" t="s">
        <v>125</v>
      </c>
      <c r="B49" s="10" t="s">
        <v>126</v>
      </c>
      <c r="C49" s="41">
        <v>2961.6</v>
      </c>
      <c r="D49" s="19"/>
    </row>
    <row r="50" spans="1:4" ht="66.75" customHeight="1">
      <c r="A50" s="13" t="s">
        <v>74</v>
      </c>
      <c r="B50" s="12" t="s">
        <v>139</v>
      </c>
      <c r="C50" s="41">
        <v>101.6</v>
      </c>
      <c r="D50" s="19"/>
    </row>
    <row r="51" spans="1:4" ht="38.25" customHeight="1">
      <c r="A51" s="13" t="s">
        <v>74</v>
      </c>
      <c r="B51" s="12" t="s">
        <v>140</v>
      </c>
      <c r="C51" s="41">
        <v>100</v>
      </c>
      <c r="D51" s="19"/>
    </row>
    <row r="52" spans="1:4" ht="39.75" customHeight="1">
      <c r="A52" s="21" t="s">
        <v>75</v>
      </c>
      <c r="B52" s="45" t="s">
        <v>96</v>
      </c>
      <c r="C52" s="39">
        <v>6233.1</v>
      </c>
      <c r="D52" s="19"/>
    </row>
    <row r="53" spans="1:4" ht="48" customHeight="1">
      <c r="A53" s="21" t="s">
        <v>98</v>
      </c>
      <c r="B53" s="46" t="s">
        <v>97</v>
      </c>
      <c r="C53" s="56">
        <v>12030.6</v>
      </c>
      <c r="D53" s="19"/>
    </row>
    <row r="54" spans="1:4" ht="34.5" customHeight="1">
      <c r="A54" s="33" t="s">
        <v>116</v>
      </c>
      <c r="B54" s="63" t="s">
        <v>117</v>
      </c>
      <c r="C54" s="56">
        <v>5096.8999999999996</v>
      </c>
      <c r="D54" s="19"/>
    </row>
    <row r="55" spans="1:4" ht="36.75" customHeight="1">
      <c r="A55" s="33" t="s">
        <v>118</v>
      </c>
      <c r="B55" s="64" t="s">
        <v>119</v>
      </c>
      <c r="C55" s="56">
        <v>2427.3000000000002</v>
      </c>
      <c r="D55" s="19"/>
    </row>
    <row r="56" spans="1:4" ht="55.5" customHeight="1">
      <c r="A56" s="9" t="s">
        <v>129</v>
      </c>
      <c r="B56" s="45" t="s">
        <v>147</v>
      </c>
      <c r="C56" s="55">
        <v>15285.4</v>
      </c>
      <c r="D56" s="19"/>
    </row>
    <row r="57" spans="1:4" ht="23.25" customHeight="1">
      <c r="A57" s="8" t="s">
        <v>76</v>
      </c>
      <c r="B57" s="11" t="s">
        <v>26</v>
      </c>
      <c r="C57" s="54">
        <f>SUM(C58,C59,C60,C61,C62,C63,C66,C67,C70,C71,C72,C73,C74,C75,C76,C77)</f>
        <v>178523.79999999993</v>
      </c>
      <c r="D57" s="19"/>
    </row>
    <row r="58" spans="1:4" ht="53.25" customHeight="1">
      <c r="A58" s="7" t="s">
        <v>77</v>
      </c>
      <c r="B58" s="45" t="s">
        <v>99</v>
      </c>
      <c r="C58" s="40">
        <v>137089.79999999999</v>
      </c>
    </row>
    <row r="59" spans="1:4" ht="63.75" customHeight="1">
      <c r="A59" s="7" t="s">
        <v>78</v>
      </c>
      <c r="B59" s="45" t="s">
        <v>100</v>
      </c>
      <c r="C59" s="41">
        <v>294.3</v>
      </c>
    </row>
    <row r="60" spans="1:4" ht="42" customHeight="1">
      <c r="A60" s="14" t="s">
        <v>79</v>
      </c>
      <c r="B60" s="45" t="s">
        <v>101</v>
      </c>
      <c r="C60" s="60">
        <v>937.7</v>
      </c>
    </row>
    <row r="61" spans="1:4" ht="85.5" customHeight="1">
      <c r="A61" s="14" t="s">
        <v>80</v>
      </c>
      <c r="B61" s="45" t="s">
        <v>102</v>
      </c>
      <c r="C61" s="41">
        <v>294.3</v>
      </c>
    </row>
    <row r="62" spans="1:4" ht="116.25" customHeight="1">
      <c r="A62" s="14" t="s">
        <v>81</v>
      </c>
      <c r="B62" s="45" t="s">
        <v>103</v>
      </c>
      <c r="C62" s="41">
        <v>294.3</v>
      </c>
    </row>
    <row r="63" spans="1:4" ht="77.25" customHeight="1">
      <c r="A63" s="14"/>
      <c r="B63" s="45" t="s">
        <v>106</v>
      </c>
      <c r="C63" s="41">
        <f>C64+C65</f>
        <v>2633</v>
      </c>
    </row>
    <row r="64" spans="1:4" ht="65.25" customHeight="1">
      <c r="A64" s="14" t="s">
        <v>82</v>
      </c>
      <c r="B64" s="45" t="s">
        <v>105</v>
      </c>
      <c r="C64" s="41">
        <v>2338.6999999999998</v>
      </c>
    </row>
    <row r="65" spans="1:3" ht="66.75" customHeight="1">
      <c r="A65" s="14" t="s">
        <v>83</v>
      </c>
      <c r="B65" s="45" t="s">
        <v>104</v>
      </c>
      <c r="C65" s="41">
        <v>294.3</v>
      </c>
    </row>
    <row r="66" spans="1:3" ht="66" customHeight="1">
      <c r="A66" s="14" t="s">
        <v>84</v>
      </c>
      <c r="B66" s="45" t="s">
        <v>107</v>
      </c>
      <c r="C66" s="39">
        <v>294.3</v>
      </c>
    </row>
    <row r="67" spans="1:3" ht="77.25" customHeight="1">
      <c r="A67" s="14"/>
      <c r="B67" s="36" t="s">
        <v>42</v>
      </c>
      <c r="C67" s="57">
        <f>C68+C69</f>
        <v>2514.2000000000003</v>
      </c>
    </row>
    <row r="68" spans="1:3" ht="48" customHeight="1">
      <c r="A68" s="14" t="s">
        <v>85</v>
      </c>
      <c r="B68" s="10" t="s">
        <v>71</v>
      </c>
      <c r="C68" s="41">
        <v>2374.4</v>
      </c>
    </row>
    <row r="69" spans="1:3" ht="88.5" customHeight="1">
      <c r="A69" s="14" t="s">
        <v>86</v>
      </c>
      <c r="B69" s="45" t="s">
        <v>108</v>
      </c>
      <c r="C69" s="41">
        <v>139.80000000000001</v>
      </c>
    </row>
    <row r="70" spans="1:3" ht="51.75" customHeight="1">
      <c r="A70" s="14" t="s">
        <v>87</v>
      </c>
      <c r="B70" s="45" t="s">
        <v>109</v>
      </c>
      <c r="C70" s="39">
        <v>294.3</v>
      </c>
    </row>
    <row r="71" spans="1:3" ht="69.75" customHeight="1">
      <c r="A71" s="9" t="s">
        <v>88</v>
      </c>
      <c r="B71" s="47" t="s">
        <v>111</v>
      </c>
      <c r="C71" s="41">
        <v>4667.3999999999996</v>
      </c>
    </row>
    <row r="72" spans="1:3" ht="66" customHeight="1">
      <c r="A72" s="9" t="s">
        <v>89</v>
      </c>
      <c r="B72" s="45" t="s">
        <v>110</v>
      </c>
      <c r="C72" s="41">
        <v>829.4</v>
      </c>
    </row>
    <row r="73" spans="1:3" ht="135.75" customHeight="1">
      <c r="A73" s="9" t="s">
        <v>90</v>
      </c>
      <c r="B73" s="45" t="s">
        <v>112</v>
      </c>
      <c r="C73" s="41">
        <v>157.4</v>
      </c>
    </row>
    <row r="74" spans="1:3" ht="54" customHeight="1">
      <c r="A74" s="9" t="s">
        <v>91</v>
      </c>
      <c r="B74" s="45" t="s">
        <v>113</v>
      </c>
      <c r="C74" s="40">
        <v>24919.1</v>
      </c>
    </row>
    <row r="75" spans="1:3" ht="71.25" customHeight="1">
      <c r="A75" s="9" t="s">
        <v>133</v>
      </c>
      <c r="B75" s="45" t="s">
        <v>132</v>
      </c>
      <c r="C75" s="41">
        <v>47.5</v>
      </c>
    </row>
    <row r="76" spans="1:3" ht="53.25" customHeight="1">
      <c r="A76" s="9" t="s">
        <v>120</v>
      </c>
      <c r="B76" s="45" t="s">
        <v>121</v>
      </c>
      <c r="C76" s="41">
        <v>2.8</v>
      </c>
    </row>
    <row r="77" spans="1:3" ht="53.25" customHeight="1">
      <c r="A77" s="9" t="s">
        <v>142</v>
      </c>
      <c r="B77" s="53" t="s">
        <v>141</v>
      </c>
      <c r="C77" s="41">
        <v>3254</v>
      </c>
    </row>
    <row r="78" spans="1:3" ht="19.5" customHeight="1">
      <c r="A78" s="15" t="s">
        <v>92</v>
      </c>
      <c r="B78" s="52" t="s">
        <v>49</v>
      </c>
      <c r="C78" s="58">
        <f>SUM(C79:C82)</f>
        <v>31966.7</v>
      </c>
    </row>
    <row r="79" spans="1:3" ht="48.75" customHeight="1">
      <c r="A79" s="14" t="s">
        <v>93</v>
      </c>
      <c r="B79" s="37" t="s">
        <v>55</v>
      </c>
      <c r="C79" s="41">
        <v>4362.5</v>
      </c>
    </row>
    <row r="80" spans="1:3" ht="30" customHeight="1">
      <c r="A80" s="21" t="s">
        <v>130</v>
      </c>
      <c r="B80" s="65" t="s">
        <v>131</v>
      </c>
      <c r="C80" s="41">
        <v>25022.5</v>
      </c>
    </row>
    <row r="81" spans="1:3" ht="30" customHeight="1">
      <c r="A81" s="21" t="s">
        <v>145</v>
      </c>
      <c r="B81" s="65" t="s">
        <v>146</v>
      </c>
      <c r="C81" s="41">
        <v>2114.1999999999998</v>
      </c>
    </row>
    <row r="82" spans="1:3" ht="47.25" customHeight="1">
      <c r="A82" s="21" t="s">
        <v>136</v>
      </c>
      <c r="B82" s="67" t="s">
        <v>137</v>
      </c>
      <c r="C82" s="41">
        <v>467.5</v>
      </c>
    </row>
    <row r="83" spans="1:3" ht="19.5" customHeight="1">
      <c r="A83" s="16" t="s">
        <v>94</v>
      </c>
      <c r="B83" s="34" t="s">
        <v>65</v>
      </c>
      <c r="C83" s="54">
        <f>C84</f>
        <v>9915.2999999999993</v>
      </c>
    </row>
    <row r="84" spans="1:3" ht="20.25" customHeight="1">
      <c r="A84" s="48" t="s">
        <v>95</v>
      </c>
      <c r="B84" s="49" t="s">
        <v>18</v>
      </c>
      <c r="C84" s="59">
        <v>9915.2999999999993</v>
      </c>
    </row>
    <row r="85" spans="1:3" ht="20.25" customHeight="1">
      <c r="A85" s="17"/>
      <c r="B85" s="38" t="s">
        <v>3</v>
      </c>
      <c r="C85" s="54">
        <f>SUM(C10,C39)</f>
        <v>411424.29999999993</v>
      </c>
    </row>
    <row r="86" spans="1:3" ht="21.75" hidden="1" customHeight="1">
      <c r="A86" s="50"/>
      <c r="B86" s="51"/>
      <c r="C86" s="19"/>
    </row>
    <row r="87" spans="1:3" ht="0.75" hidden="1" customHeight="1">
      <c r="C87" s="19"/>
    </row>
    <row r="88" spans="1:3" ht="3" hidden="1" customHeight="1">
      <c r="A88" s="6"/>
      <c r="C88" s="19"/>
    </row>
    <row r="89" spans="1:3" ht="15">
      <c r="A89" s="73" t="s">
        <v>203</v>
      </c>
      <c r="B89" s="33" t="s">
        <v>150</v>
      </c>
      <c r="C89" s="78">
        <v>55429</v>
      </c>
    </row>
    <row r="90" spans="1:3" ht="41.25" customHeight="1">
      <c r="A90" s="73" t="s">
        <v>204</v>
      </c>
      <c r="B90" s="76" t="s">
        <v>151</v>
      </c>
      <c r="C90" s="74">
        <v>2750.6</v>
      </c>
    </row>
    <row r="91" spans="1:3" ht="45">
      <c r="A91" s="73" t="s">
        <v>205</v>
      </c>
      <c r="B91" s="76" t="s">
        <v>152</v>
      </c>
      <c r="C91" s="74">
        <v>7306.1</v>
      </c>
    </row>
    <row r="92" spans="1:3" ht="15">
      <c r="A92" s="73" t="s">
        <v>206</v>
      </c>
      <c r="B92" s="76" t="s">
        <v>153</v>
      </c>
      <c r="C92" s="75">
        <v>2.8</v>
      </c>
    </row>
    <row r="93" spans="1:3" ht="30">
      <c r="A93" s="73" t="s">
        <v>207</v>
      </c>
      <c r="B93" s="76" t="s">
        <v>154</v>
      </c>
      <c r="C93" s="75">
        <v>6752</v>
      </c>
    </row>
    <row r="94" spans="1:3" ht="15">
      <c r="A94" s="73" t="s">
        <v>208</v>
      </c>
      <c r="B94" s="76" t="s">
        <v>155</v>
      </c>
      <c r="C94" s="75">
        <v>140</v>
      </c>
    </row>
    <row r="95" spans="1:3" ht="15">
      <c r="A95" s="73" t="s">
        <v>209</v>
      </c>
      <c r="B95" s="76" t="s">
        <v>156</v>
      </c>
      <c r="C95" s="75">
        <v>38477.5</v>
      </c>
    </row>
    <row r="96" spans="1:3" ht="15">
      <c r="A96" s="73" t="s">
        <v>210</v>
      </c>
      <c r="B96" s="76" t="s">
        <v>157</v>
      </c>
      <c r="C96" s="79">
        <v>50469.8</v>
      </c>
    </row>
    <row r="97" spans="1:3" ht="15">
      <c r="A97" s="73" t="s">
        <v>211</v>
      </c>
      <c r="B97" s="76" t="s">
        <v>158</v>
      </c>
      <c r="C97" s="75">
        <v>147.5</v>
      </c>
    </row>
    <row r="98" spans="1:3" ht="15">
      <c r="A98" s="73" t="s">
        <v>212</v>
      </c>
      <c r="B98" s="76" t="s">
        <v>159</v>
      </c>
      <c r="C98" s="75">
        <v>20321.900000000001</v>
      </c>
    </row>
    <row r="99" spans="1:3" ht="15">
      <c r="A99" s="73" t="s">
        <v>213</v>
      </c>
      <c r="B99" s="76" t="s">
        <v>160</v>
      </c>
      <c r="C99" s="75">
        <v>29765.4</v>
      </c>
    </row>
    <row r="100" spans="1:3" ht="15">
      <c r="A100" s="73" t="s">
        <v>214</v>
      </c>
      <c r="B100" s="76" t="s">
        <v>161</v>
      </c>
      <c r="C100" s="75">
        <v>235</v>
      </c>
    </row>
    <row r="101" spans="1:3" ht="15">
      <c r="A101" s="73" t="s">
        <v>215</v>
      </c>
      <c r="B101" s="76" t="s">
        <v>162</v>
      </c>
      <c r="C101" s="79">
        <v>693.3</v>
      </c>
    </row>
    <row r="102" spans="1:3" ht="15">
      <c r="A102" s="73" t="s">
        <v>216</v>
      </c>
      <c r="B102" s="76" t="s">
        <v>163</v>
      </c>
      <c r="C102" s="75">
        <v>74.8</v>
      </c>
    </row>
    <row r="103" spans="1:3" ht="15">
      <c r="A103" s="73" t="s">
        <v>217</v>
      </c>
      <c r="B103" s="76" t="s">
        <v>164</v>
      </c>
      <c r="C103" s="75">
        <v>618.5</v>
      </c>
    </row>
    <row r="104" spans="1:3" ht="15">
      <c r="A104" s="73" t="s">
        <v>218</v>
      </c>
      <c r="B104" s="76" t="s">
        <v>165</v>
      </c>
      <c r="C104" s="79">
        <v>257582.1</v>
      </c>
    </row>
    <row r="105" spans="1:3" ht="15">
      <c r="A105" s="73" t="s">
        <v>219</v>
      </c>
      <c r="B105" s="76" t="s">
        <v>166</v>
      </c>
      <c r="C105" s="75">
        <v>50791.7</v>
      </c>
    </row>
    <row r="106" spans="1:3" ht="15">
      <c r="A106" s="73" t="s">
        <v>220</v>
      </c>
      <c r="B106" s="76" t="s">
        <v>167</v>
      </c>
      <c r="C106" s="75">
        <v>188016.9</v>
      </c>
    </row>
    <row r="107" spans="1:3" ht="15">
      <c r="A107" s="73" t="s">
        <v>221</v>
      </c>
      <c r="B107" s="76" t="s">
        <v>168</v>
      </c>
      <c r="C107" s="75">
        <v>11407.4</v>
      </c>
    </row>
    <row r="108" spans="1:3" ht="15">
      <c r="A108" s="73" t="s">
        <v>222</v>
      </c>
      <c r="B108" s="76" t="s">
        <v>169</v>
      </c>
      <c r="C108" s="75"/>
    </row>
    <row r="109" spans="1:3" ht="15">
      <c r="A109" s="73" t="s">
        <v>223</v>
      </c>
      <c r="B109" s="76" t="s">
        <v>170</v>
      </c>
      <c r="C109" s="75">
        <v>7366.1</v>
      </c>
    </row>
    <row r="110" spans="1:3" ht="15">
      <c r="A110" s="73" t="s">
        <v>224</v>
      </c>
      <c r="B110" s="76" t="s">
        <v>171</v>
      </c>
      <c r="C110" s="79">
        <v>42301.2</v>
      </c>
    </row>
    <row r="111" spans="1:3" ht="15">
      <c r="A111" s="73" t="s">
        <v>225</v>
      </c>
      <c r="B111" s="76" t="s">
        <v>172</v>
      </c>
      <c r="C111" s="75">
        <v>42301.2</v>
      </c>
    </row>
    <row r="112" spans="1:3" ht="15">
      <c r="A112" s="73" t="s">
        <v>226</v>
      </c>
      <c r="B112" s="76" t="s">
        <v>173</v>
      </c>
      <c r="C112" s="79">
        <v>7910.1</v>
      </c>
    </row>
    <row r="113" spans="1:3" ht="15">
      <c r="A113" s="73" t="s">
        <v>227</v>
      </c>
      <c r="B113" s="76" t="s">
        <v>174</v>
      </c>
      <c r="C113" s="75">
        <v>2412.1</v>
      </c>
    </row>
    <row r="114" spans="1:3" ht="15">
      <c r="A114" s="73" t="s">
        <v>228</v>
      </c>
      <c r="B114" s="76" t="s">
        <v>175</v>
      </c>
      <c r="C114" s="75">
        <v>2677.1</v>
      </c>
    </row>
    <row r="115" spans="1:3" ht="15">
      <c r="A115" s="73" t="s">
        <v>229</v>
      </c>
      <c r="B115" s="76" t="s">
        <v>176</v>
      </c>
      <c r="C115" s="75">
        <v>2385.9</v>
      </c>
    </row>
    <row r="116" spans="1:3" ht="15">
      <c r="A116" s="73" t="s">
        <v>230</v>
      </c>
      <c r="B116" s="76" t="s">
        <v>202</v>
      </c>
      <c r="C116" s="75">
        <v>435</v>
      </c>
    </row>
    <row r="117" spans="1:3" ht="15">
      <c r="A117" s="73" t="s">
        <v>231</v>
      </c>
      <c r="B117" s="76" t="s">
        <v>177</v>
      </c>
      <c r="C117" s="79">
        <v>150</v>
      </c>
    </row>
    <row r="118" spans="1:3" ht="15">
      <c r="A118" s="73">
        <v>1102</v>
      </c>
      <c r="B118" s="76" t="s">
        <v>178</v>
      </c>
      <c r="C118" s="75">
        <v>150</v>
      </c>
    </row>
    <row r="119" spans="1:3" ht="15">
      <c r="A119" s="73" t="s">
        <v>232</v>
      </c>
      <c r="B119" s="76" t="s">
        <v>179</v>
      </c>
      <c r="C119" s="79">
        <v>792.5</v>
      </c>
    </row>
    <row r="120" spans="1:3" ht="15">
      <c r="A120" s="73" t="s">
        <v>233</v>
      </c>
      <c r="B120" s="76" t="s">
        <v>180</v>
      </c>
      <c r="C120" s="75">
        <v>792.5</v>
      </c>
    </row>
    <row r="121" spans="1:3" ht="15">
      <c r="A121" s="73" t="s">
        <v>234</v>
      </c>
      <c r="B121" s="76" t="s">
        <v>181</v>
      </c>
      <c r="C121" s="79">
        <v>20</v>
      </c>
    </row>
    <row r="122" spans="1:3" ht="15">
      <c r="A122" s="73" t="s">
        <v>235</v>
      </c>
      <c r="B122" s="76" t="s">
        <v>182</v>
      </c>
      <c r="C122" s="75">
        <v>20</v>
      </c>
    </row>
    <row r="123" spans="1:3" ht="30">
      <c r="A123" s="73" t="s">
        <v>236</v>
      </c>
      <c r="B123" s="76" t="s">
        <v>183</v>
      </c>
      <c r="C123" s="79">
        <v>1837.7</v>
      </c>
    </row>
    <row r="124" spans="1:3" ht="39" customHeight="1">
      <c r="A124" s="73">
        <v>1401</v>
      </c>
      <c r="B124" s="76" t="s">
        <v>184</v>
      </c>
      <c r="C124" s="75">
        <v>1837.7</v>
      </c>
    </row>
    <row r="125" spans="1:3" ht="15">
      <c r="A125" s="73">
        <v>1403</v>
      </c>
      <c r="B125" s="76" t="s">
        <v>185</v>
      </c>
      <c r="C125" s="75"/>
    </row>
    <row r="126" spans="1:3" ht="15">
      <c r="A126" s="73"/>
      <c r="B126" s="77" t="s">
        <v>186</v>
      </c>
      <c r="C126" s="79">
        <f>C89+C96+C101+C104+C110+C112+C117+C119+C121+C123</f>
        <v>417185.7</v>
      </c>
    </row>
    <row r="127" spans="1:3" ht="15">
      <c r="A127" s="13"/>
      <c r="B127" s="10" t="s">
        <v>187</v>
      </c>
      <c r="C127" s="74">
        <v>-5761.4</v>
      </c>
    </row>
    <row r="128" spans="1:3" ht="15">
      <c r="A128" s="13" t="s">
        <v>188</v>
      </c>
      <c r="B128" s="10" t="s">
        <v>189</v>
      </c>
      <c r="C128" s="74">
        <v>5761.4</v>
      </c>
    </row>
    <row r="129" spans="1:3" ht="21" customHeight="1">
      <c r="A129" s="13" t="s">
        <v>190</v>
      </c>
      <c r="B129" s="10" t="s">
        <v>191</v>
      </c>
      <c r="C129" s="74">
        <v>-5000</v>
      </c>
    </row>
    <row r="130" spans="1:3" ht="30">
      <c r="A130" s="13" t="s">
        <v>192</v>
      </c>
      <c r="B130" s="10" t="s">
        <v>193</v>
      </c>
      <c r="C130" s="74">
        <v>0</v>
      </c>
    </row>
    <row r="131" spans="1:3" ht="30">
      <c r="A131" s="13" t="s">
        <v>194</v>
      </c>
      <c r="B131" s="10" t="s">
        <v>195</v>
      </c>
      <c r="C131" s="74">
        <v>0</v>
      </c>
    </row>
    <row r="132" spans="1:3" ht="30">
      <c r="A132" s="13" t="s">
        <v>196</v>
      </c>
      <c r="B132" s="10" t="s">
        <v>197</v>
      </c>
      <c r="C132" s="74">
        <v>-5000</v>
      </c>
    </row>
    <row r="133" spans="1:3" ht="30">
      <c r="A133" s="13" t="s">
        <v>198</v>
      </c>
      <c r="B133" s="10" t="s">
        <v>199</v>
      </c>
      <c r="C133" s="74">
        <v>-5000</v>
      </c>
    </row>
    <row r="134" spans="1:3" ht="15">
      <c r="A134" s="13" t="s">
        <v>200</v>
      </c>
      <c r="B134" s="10" t="s">
        <v>201</v>
      </c>
      <c r="C134" s="74">
        <v>10761.4</v>
      </c>
    </row>
  </sheetData>
  <mergeCells count="3">
    <mergeCell ref="M30:M32"/>
    <mergeCell ref="N30:N32"/>
    <mergeCell ref="A7:C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3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 Windows</cp:lastModifiedBy>
  <cp:lastPrinted>2020-11-12T06:20:03Z</cp:lastPrinted>
  <dcterms:created xsi:type="dcterms:W3CDTF">2004-12-22T10:13:24Z</dcterms:created>
  <dcterms:modified xsi:type="dcterms:W3CDTF">2020-11-12T06:23:56Z</dcterms:modified>
</cp:coreProperties>
</file>