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0" i="1"/>
  <c r="D10"/>
  <c r="C10"/>
  <c r="F24" l="1"/>
  <c r="F23" s="1"/>
  <c r="D24"/>
  <c r="D23" s="1"/>
  <c r="C24"/>
  <c r="C23" s="1"/>
  <c r="F16"/>
  <c r="D16"/>
  <c r="F9"/>
  <c r="D9"/>
  <c r="C16"/>
  <c r="C9" s="1"/>
  <c r="E62"/>
  <c r="E61"/>
  <c r="E41"/>
  <c r="D55"/>
  <c r="C55"/>
  <c r="D47"/>
  <c r="C47"/>
  <c r="D44"/>
  <c r="D39"/>
  <c r="G39" s="1"/>
  <c r="C39"/>
  <c r="E66"/>
  <c r="E65"/>
  <c r="E64"/>
  <c r="E63"/>
  <c r="E60"/>
  <c r="E59"/>
  <c r="E58"/>
  <c r="E57"/>
  <c r="E56"/>
  <c r="E54"/>
  <c r="E53"/>
  <c r="E52"/>
  <c r="E51"/>
  <c r="E50"/>
  <c r="E49"/>
  <c r="E48"/>
  <c r="E45"/>
  <c r="E43"/>
  <c r="E42"/>
  <c r="E40"/>
  <c r="E38"/>
  <c r="E37"/>
  <c r="E36"/>
  <c r="E35"/>
  <c r="E34"/>
  <c r="D33"/>
  <c r="C33"/>
  <c r="F55"/>
  <c r="F53"/>
  <c r="G53" s="1"/>
  <c r="F47"/>
  <c r="F33"/>
  <c r="G66"/>
  <c r="G65"/>
  <c r="G62"/>
  <c r="G61"/>
  <c r="G60"/>
  <c r="G59"/>
  <c r="G58"/>
  <c r="G57"/>
  <c r="G56"/>
  <c r="G54"/>
  <c r="G52"/>
  <c r="G51"/>
  <c r="G50"/>
  <c r="G49"/>
  <c r="G48"/>
  <c r="G45"/>
  <c r="G42"/>
  <c r="G38"/>
  <c r="G36"/>
  <c r="G35"/>
  <c r="G34"/>
  <c r="E19"/>
  <c r="G30"/>
  <c r="G29"/>
  <c r="G28"/>
  <c r="G27"/>
  <c r="G25"/>
  <c r="G21"/>
  <c r="G20"/>
  <c r="G19"/>
  <c r="G18"/>
  <c r="G17"/>
  <c r="G14"/>
  <c r="G13"/>
  <c r="G12"/>
  <c r="G11"/>
  <c r="G10"/>
  <c r="E29"/>
  <c r="E28"/>
  <c r="E27"/>
  <c r="E26"/>
  <c r="E25"/>
  <c r="E21"/>
  <c r="E20"/>
  <c r="E18"/>
  <c r="E17"/>
  <c r="E14"/>
  <c r="E13"/>
  <c r="E12"/>
  <c r="E11"/>
  <c r="E10"/>
  <c r="D67" l="1"/>
  <c r="C67"/>
  <c r="F8"/>
  <c r="G23"/>
  <c r="D8"/>
  <c r="E23"/>
  <c r="G24"/>
  <c r="C8"/>
  <c r="G16"/>
  <c r="G9"/>
  <c r="E16"/>
  <c r="E9"/>
  <c r="F67"/>
  <c r="G44"/>
  <c r="E47"/>
  <c r="E44"/>
  <c r="G47"/>
  <c r="G55"/>
  <c r="E55"/>
  <c r="E39"/>
  <c r="G33"/>
  <c r="E33"/>
  <c r="E67" l="1"/>
  <c r="E8"/>
  <c r="G8"/>
  <c r="G67"/>
  <c r="E24"/>
</calcChain>
</file>

<file path=xl/sharedStrings.xml><?xml version="1.0" encoding="utf-8"?>
<sst xmlns="http://schemas.openxmlformats.org/spreadsheetml/2006/main" count="115" uniqueCount="110">
  <si>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</si>
  <si>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</si>
  <si>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</si>
  <si>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</si>
  <si>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</si>
  <si>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</si>
  <si>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</si>
  <si>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</si>
  <si>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</si>
  <si>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</si>
  <si>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</si>
  <si>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</si>
  <si>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</si>
  <si>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</si>
  <si>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</si>
  <si>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</si>
  <si>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</si>
  <si>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</si>
  <si>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</si>
  <si>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</si>
  <si>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</si>
  <si>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</si>
  <si>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</si>
  <si>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</si>
  <si>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</si>
  <si>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</si>
  <si>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</si>
  <si>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</si>
  <si>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</si>
  <si>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</si>
  <si>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</si>
  <si>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</si>
  <si>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</si>
  <si>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</si>
  <si>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</si>
  <si>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</si>
  <si>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</si>
  <si>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</si>
  <si>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</si>
  <si>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</si>
  <si>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</si>
  <si>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</si>
  <si>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</si>
  <si>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</si>
  <si>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</si>
  <si>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</si>
  <si>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</si>
  <si>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</si>
  <si>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</si>
  <si>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</si>
  <si>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</si>
  <si>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</si>
  <si>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</si>
  <si>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</si>
  <si>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</si>
  <si>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</si>
  <si>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</si>
  <si>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</si>
  <si>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</si>
  <si>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</si>
  <si>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</si>
  <si>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</si>
  <si>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</si>
  <si>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</si>
  <si>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</si>
  <si>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</si>
  <si>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</si>
  <si>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</si>
  <si>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</si>
  <si>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</si>
  <si>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</si>
  <si>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</si>
  <si>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</si>
  <si>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</si>
  <si>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</si>
  <si>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</si>
  <si>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</si>
  <si>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</si>
  <si>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</si>
  <si>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</si>
  <si>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</si>
  <si>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</si>
  <si>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</si>
  <si>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01 11</t>
  </si>
  <si>
    <t>04 05</t>
  </si>
  <si>
    <t>Резервный фонд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</si>
  <si>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</si>
  <si>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</si>
  <si>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 xml:space="preserve">                                            Сведения</t>
  </si>
  <si>
    <t>Жилищное хозяйство</t>
  </si>
  <si>
    <t>000 2 02 15000 00 0000 000</t>
  </si>
  <si>
    <t>000 2 02 30000 00 0000 000</t>
  </si>
  <si>
    <t>000 2 02 20000 00 0000 000</t>
  </si>
  <si>
    <t>000 2 02 40000 00 0000 000</t>
  </si>
  <si>
    <t>000 1 09 00000 00 0000 000</t>
  </si>
  <si>
    <t>Задолженность и перерасчеты по отмененным налогам,сборам и иным обязательным платежам</t>
  </si>
  <si>
    <t xml:space="preserve">% исполнения бюджета </t>
  </si>
  <si>
    <t>01 02</t>
  </si>
  <si>
    <t>07 03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</si>
  <si>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</si>
  <si>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</t>
  </si>
  <si>
    <t xml:space="preserve">Бюджетные назначения на 2019 год </t>
  </si>
  <si>
    <t>% испол. 2019г к 2018г</t>
  </si>
  <si>
    <t>04 06</t>
  </si>
  <si>
    <t>Водные ресурсы</t>
  </si>
  <si>
    <t xml:space="preserve">     об исполнении доходной и расходной части бюджета Федоровского муниципального района на 01.07.2019 года</t>
  </si>
  <si>
    <t>Факт на 01.07.18г.</t>
  </si>
  <si>
    <t>Факт на 01.07.19г.</t>
  </si>
  <si>
    <t>05 02</t>
  </si>
  <si>
    <t>Коммунальное хозяйство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</si>
</sst>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6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3" fontId="19" fillId="0" borderId="10" xfId="36" applyNumberFormat="1" applyFont="1" applyBorder="1" applyAlignment="1">
      <alignment horizontal="left" vertical="top" wrapText="1"/>
    </xf>
    <xf numFmtId="1" fontId="22" fillId="24" borderId="10" xfId="36" applyNumberFormat="1" applyFont="1" applyFill="1" applyBorder="1" applyAlignment="1"/>
    <xf numFmtId="0" fontId="22" fillId="24" borderId="10" xfId="36" applyFont="1" applyFill="1" applyBorder="1" applyAlignment="1"/>
    <xf numFmtId="165" fontId="22" fillId="24" borderId="10" xfId="36" applyNumberFormat="1" applyFont="1" applyFill="1" applyBorder="1" applyAlignment="1">
      <alignment horizontal="center"/>
    </xf>
    <xf numFmtId="1" fontId="23" fillId="24" borderId="10" xfId="36" applyNumberFormat="1" applyFont="1" applyFill="1" applyBorder="1" applyAlignment="1"/>
    <xf numFmtId="0" fontId="23" fillId="24" borderId="10" xfId="36" applyFont="1" applyFill="1" applyBorder="1" applyAlignment="1">
      <alignment wrapText="1"/>
    </xf>
    <xf numFmtId="165" fontId="23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vertical="top" wrapText="1"/>
    </xf>
    <xf numFmtId="165" fontId="23" fillId="24" borderId="10" xfId="36" applyNumberFormat="1" applyFont="1" applyFill="1" applyBorder="1" applyAlignment="1">
      <alignment horizontal="center" wrapText="1" shrinkToFit="1"/>
    </xf>
    <xf numFmtId="1" fontId="23" fillId="24" borderId="10" xfId="36" applyNumberFormat="1" applyFont="1" applyFill="1" applyBorder="1" applyAlignment="1">
      <alignment wrapText="1" shrinkToFit="1"/>
    </xf>
    <xf numFmtId="0" fontId="23" fillId="24" borderId="10" xfId="36" applyFont="1" applyFill="1" applyBorder="1" applyAlignment="1">
      <alignment vertical="top" wrapText="1" shrinkToFit="1"/>
    </xf>
    <xf numFmtId="0" fontId="21" fillId="0" borderId="10" xfId="36" applyFont="1" applyBorder="1" applyAlignment="1">
      <alignment horizontal="left" vertical="top" wrapText="1"/>
    </xf>
    <xf numFmtId="0" fontId="21" fillId="0" borderId="10" xfId="36" applyFont="1" applyBorder="1" applyAlignment="1">
      <alignment wrapText="1"/>
    </xf>
    <xf numFmtId="0" fontId="19" fillId="0" borderId="10" xfId="36" applyFont="1" applyBorder="1" applyAlignment="1">
      <alignment wrapText="1"/>
    </xf>
    <xf numFmtId="0" fontId="19" fillId="0" borderId="0" xfId="36" applyFont="1" applyAlignment="1">
      <alignment wrapText="1"/>
    </xf>
    <xf numFmtId="0" fontId="19" fillId="0" borderId="0" xfId="36" applyFont="1" applyBorder="1" applyAlignment="1">
      <alignment wrapText="1"/>
    </xf>
    <xf numFmtId="0" fontId="19" fillId="0" borderId="10" xfId="36" applyFont="1" applyBorder="1"/>
    <xf numFmtId="0" fontId="21" fillId="0" borderId="11" xfId="36" applyFont="1" applyBorder="1" applyAlignment="1">
      <alignment vertical="top" wrapText="1"/>
    </xf>
    <xf numFmtId="0" fontId="19" fillId="0" borderId="0" xfId="36" applyFont="1"/>
    <xf numFmtId="0" fontId="19" fillId="0" borderId="12" xfId="36" applyFont="1" applyBorder="1" applyAlignment="1">
      <alignment wrapText="1"/>
    </xf>
    <xf numFmtId="0" fontId="19" fillId="0" borderId="10" xfId="36" applyFont="1" applyBorder="1" applyAlignment="1">
      <alignment horizontal="justify" wrapText="1"/>
    </xf>
    <xf numFmtId="0" fontId="19" fillId="0" borderId="13" xfId="36" applyFont="1" applyBorder="1" applyAlignment="1">
      <alignment vertical="top" wrapText="1"/>
    </xf>
    <xf numFmtId="0" fontId="19" fillId="0" borderId="0" xfId="36" applyFont="1" applyAlignment="1">
      <alignment vertical="top"/>
    </xf>
    <xf numFmtId="0" fontId="25" fillId="0" borderId="0" xfId="0" applyFont="1"/>
    <xf numFmtId="0" fontId="20" fillId="0" borderId="0" xfId="36" applyFont="1" applyFill="1" applyAlignment="1">
      <alignment horizontal="center" vertical="top"/>
    </xf>
    <xf numFmtId="0" fontId="23" fillId="0" borderId="10" xfId="0" applyFont="1" applyFill="1" applyBorder="1" applyAlignment="1">
      <alignment wrapText="1"/>
    </xf>
    <xf numFmtId="164" fontId="21" fillId="0" borderId="10" xfId="36" applyNumberFormat="1" applyFont="1" applyBorder="1" applyAlignment="1">
      <alignment horizontal="center" wrapText="1"/>
    </xf>
    <xf numFmtId="165" fontId="21" fillId="0" borderId="10" xfId="36" applyNumberFormat="1" applyFont="1" applyBorder="1" applyAlignment="1">
      <alignment horizontal="center" wrapText="1"/>
    </xf>
    <xf numFmtId="165" fontId="19" fillId="0" borderId="10" xfId="36" applyNumberFormat="1" applyFont="1" applyBorder="1" applyAlignment="1">
      <alignment horizontal="center" wrapText="1"/>
    </xf>
    <xf numFmtId="165" fontId="19" fillId="24" borderId="10" xfId="36" applyNumberFormat="1" applyFont="1" applyFill="1" applyBorder="1" applyAlignment="1">
      <alignment horizontal="center" wrapText="1"/>
    </xf>
    <xf numFmtId="165" fontId="19" fillId="0" borderId="10" xfId="36" applyNumberFormat="1" applyFont="1" applyFill="1" applyBorder="1" applyAlignment="1">
      <alignment horizontal="center" wrapText="1"/>
    </xf>
    <xf numFmtId="0" fontId="19" fillId="0" borderId="14" xfId="36" applyFont="1" applyBorder="1" applyAlignment="1">
      <alignment wrapText="1"/>
    </xf>
    <xf numFmtId="0" fontId="19" fillId="0" borderId="0" xfId="36" applyFont="1" applyAlignment="1">
      <alignment horizontal="center" vertical="top"/>
    </xf>
    <xf numFmtId="0" fontId="24" fillId="0" borderId="0" xfId="36" applyFont="1" applyAlignment="1">
      <alignment vertical="top"/>
    </xf>
    <xf numFmtId="0" fontId="19" fillId="0" borderId="10" xfId="36" applyFont="1" applyBorder="1" applyAlignment="1">
      <alignment horizontal="center" vertical="top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0" xfId="36" applyFont="1" applyAlignment="1">
      <alignment horizontal="left" vertical="top"/>
    </xf>
    <xf numFmtId="0" fontId="19" fillId="24" borderId="10" xfId="36" applyFont="1" applyFill="1" applyBorder="1" applyAlignment="1">
      <alignment horizontal="center" vertical="top" wrapText="1"/>
    </xf>
    <xf numFmtId="0" fontId="20" fillId="0" borderId="0" xfId="36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19" fillId="0" borderId="15" xfId="36" applyFont="1" applyBorder="1" applyAlignment="1">
      <alignment horizontal="center" vertical="top" wrapText="1"/>
    </xf>
    <xf numFmtId="0" fontId="23" fillId="24" borderId="11" xfId="36" applyFont="1" applyFill="1" applyBorder="1" applyAlignment="1">
      <alignment vertical="top" wrapText="1" shrinkToFit="1"/>
    </xf>
    <xf numFmtId="0" fontId="21" fillId="0" borderId="13" xfId="36" applyFont="1" applyBorder="1" applyAlignment="1">
      <alignment vertical="top" wrapText="1"/>
    </xf>
    <xf numFmtId="1" fontId="23" fillId="24" borderId="11" xfId="36" applyNumberFormat="1" applyFont="1" applyFill="1" applyBorder="1" applyAlignment="1">
      <alignment wrapText="1" shrinkToFit="1"/>
    </xf>
    <xf numFmtId="0" fontId="21" fillId="0" borderId="13" xfId="36" applyFont="1" applyBorder="1" applyAlignment="1">
      <alignment horizontal="left" vertical="top" wrapText="1"/>
    </xf>
    <xf numFmtId="0" fontId="19" fillId="0" borderId="11" xfId="36" applyFont="1" applyBorder="1" applyAlignment="1">
      <alignment horizontal="left" vertical="top" wrapText="1"/>
    </xf>
    <xf numFmtId="0" fontId="19" fillId="0" borderId="13" xfId="36" applyFont="1" applyBorder="1" applyAlignment="1">
      <alignment horizontal="left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4"/>
  <sheetViews>
    <sheetView tabSelected="1" topLeftCell="A49" workbookViewId="0">
      <selection activeCell="A31" sqref="A31:A32"/>
    </sheetView>
  </sheetViews>
  <sheetFormatPr defaultRowHeight="12.75"/>
  <cols>
    <col min="1" max="1" width="21.42578125" customWidth="1"/>
    <col min="2" max="2" width="33.140625" customWidth="1"/>
    <col min="3" max="3" width="13.140625" customWidth="1"/>
    <col min="4" max="4" width="13.5703125" customWidth="1"/>
    <col min="5" max="5" width="13.28515625" customWidth="1"/>
    <col min="6" max="6" width="11.85546875" customWidth="1"/>
  </cols>
  <sheetData>
    <row r="3" spans="1:7" ht="20.25">
      <c r="A3" s="1"/>
      <c r="B3" s="45" t="s">
        <v>88</v>
      </c>
      <c r="C3" s="45"/>
      <c r="D3" s="45"/>
      <c r="E3" s="45"/>
      <c r="F3" s="1"/>
      <c r="G3" s="2"/>
    </row>
    <row r="4" spans="1:7" ht="47.25" customHeight="1">
      <c r="A4" s="47" t="s">
        <v>105</v>
      </c>
      <c r="B4" s="47"/>
      <c r="C4" s="47"/>
      <c r="D4" s="47"/>
      <c r="E4" s="47"/>
      <c r="F4" s="47"/>
      <c r="G4" s="48"/>
    </row>
    <row r="5" spans="1:7" ht="18.75">
      <c r="A5" s="31"/>
      <c r="B5" s="31"/>
      <c r="C5" s="31"/>
      <c r="D5" s="31"/>
      <c r="E5" s="31"/>
      <c r="F5" s="31"/>
      <c r="G5" s="29" t="s">
        <v>23</v>
      </c>
    </row>
    <row r="6" spans="1:7" ht="12.75" customHeight="1">
      <c r="A6" s="42"/>
      <c r="B6" s="43"/>
      <c r="C6" s="44" t="s">
        <v>101</v>
      </c>
      <c r="D6" s="46" t="s">
        <v>107</v>
      </c>
      <c r="E6" s="44" t="s">
        <v>96</v>
      </c>
      <c r="F6" s="46" t="s">
        <v>106</v>
      </c>
      <c r="G6" s="41" t="s">
        <v>102</v>
      </c>
    </row>
    <row r="7" spans="1:7" ht="48" customHeight="1">
      <c r="A7" s="42"/>
      <c r="B7" s="43"/>
      <c r="C7" s="44"/>
      <c r="D7" s="46"/>
      <c r="E7" s="44"/>
      <c r="F7" s="46"/>
      <c r="G7" s="41"/>
    </row>
    <row r="8" spans="1:7">
      <c r="A8" s="3"/>
      <c r="B8" s="5" t="s">
        <v>0</v>
      </c>
      <c r="C8" s="34">
        <f>C9+C23</f>
        <v>353239.69999999995</v>
      </c>
      <c r="D8" s="34">
        <f>D9+D23</f>
        <v>179009.9</v>
      </c>
      <c r="E8" s="33">
        <f t="shared" ref="E8:E67" si="0">D8/C8%</f>
        <v>50.676608546547861</v>
      </c>
      <c r="F8" s="34">
        <f>F9+F23</f>
        <v>163759.70000000001</v>
      </c>
      <c r="G8" s="33">
        <f>D8/F8%</f>
        <v>109.31254759260061</v>
      </c>
    </row>
    <row r="9" spans="1:7">
      <c r="A9" s="3" t="s">
        <v>33</v>
      </c>
      <c r="B9" s="6" t="s">
        <v>1</v>
      </c>
      <c r="C9" s="34">
        <f>C10+C16</f>
        <v>62640.399999999994</v>
      </c>
      <c r="D9" s="34">
        <f>D10+D16</f>
        <v>26631.8</v>
      </c>
      <c r="E9" s="33">
        <f t="shared" si="0"/>
        <v>42.515373465048114</v>
      </c>
      <c r="F9" s="34">
        <f>F10+F16</f>
        <v>34537.800000000003</v>
      </c>
      <c r="G9" s="33">
        <f t="shared" ref="G9:G30" si="1">D9/F9%</f>
        <v>77.109138393296604</v>
      </c>
    </row>
    <row r="10" spans="1:7">
      <c r="A10" s="3"/>
      <c r="B10" s="6" t="s">
        <v>2</v>
      </c>
      <c r="C10" s="34">
        <f>SUM(C11:C15)</f>
        <v>52263.399999999994</v>
      </c>
      <c r="D10" s="34">
        <f>SUM(D11:D15)</f>
        <v>24365</v>
      </c>
      <c r="E10" s="33">
        <f t="shared" si="0"/>
        <v>46.619622910105363</v>
      </c>
      <c r="F10" s="34">
        <f>SUM(F11:F15)</f>
        <v>23828</v>
      </c>
      <c r="G10" s="33">
        <f t="shared" si="1"/>
        <v>102.25365116669464</v>
      </c>
    </row>
    <row r="11" spans="1:7">
      <c r="A11" s="3" t="s">
        <v>34</v>
      </c>
      <c r="B11" s="4" t="s">
        <v>3</v>
      </c>
      <c r="C11" s="35">
        <v>27343.8</v>
      </c>
      <c r="D11" s="36">
        <v>12779.9</v>
      </c>
      <c r="E11" s="33">
        <f t="shared" si="0"/>
        <v>46.737834536531132</v>
      </c>
      <c r="F11" s="36">
        <v>12671.9</v>
      </c>
      <c r="G11" s="33">
        <f t="shared" si="1"/>
        <v>100.85227945296286</v>
      </c>
    </row>
    <row r="12" spans="1:7">
      <c r="A12" s="3" t="s">
        <v>35</v>
      </c>
      <c r="B12" s="4" t="s">
        <v>32</v>
      </c>
      <c r="C12" s="35">
        <v>14397.3</v>
      </c>
      <c r="D12" s="36">
        <v>7214.8</v>
      </c>
      <c r="E12" s="33">
        <f t="shared" si="0"/>
        <v>50.112173810367231</v>
      </c>
      <c r="F12" s="36">
        <v>4848</v>
      </c>
      <c r="G12" s="33">
        <f t="shared" si="1"/>
        <v>148.82013201320134</v>
      </c>
    </row>
    <row r="13" spans="1:7">
      <c r="A13" s="3" t="s">
        <v>36</v>
      </c>
      <c r="B13" s="4" t="s">
        <v>38</v>
      </c>
      <c r="C13" s="35">
        <v>9193.2999999999993</v>
      </c>
      <c r="D13" s="36">
        <v>3637.6</v>
      </c>
      <c r="E13" s="33">
        <f t="shared" si="0"/>
        <v>39.567946221704936</v>
      </c>
      <c r="F13" s="36">
        <v>5485</v>
      </c>
      <c r="G13" s="33">
        <f t="shared" si="1"/>
        <v>66.319051959890601</v>
      </c>
    </row>
    <row r="14" spans="1:7">
      <c r="A14" s="3" t="s">
        <v>37</v>
      </c>
      <c r="B14" s="4" t="s">
        <v>39</v>
      </c>
      <c r="C14" s="35">
        <v>1329</v>
      </c>
      <c r="D14" s="36">
        <v>732.7</v>
      </c>
      <c r="E14" s="33">
        <f t="shared" si="0"/>
        <v>55.131677953348387</v>
      </c>
      <c r="F14" s="36">
        <v>823.1</v>
      </c>
      <c r="G14" s="33">
        <f t="shared" si="1"/>
        <v>89.017130360831018</v>
      </c>
    </row>
    <row r="15" spans="1:7" ht="38.25" hidden="1">
      <c r="A15" s="3" t="s">
        <v>94</v>
      </c>
      <c r="B15" s="32" t="s">
        <v>95</v>
      </c>
      <c r="C15" s="35"/>
      <c r="D15" s="36"/>
      <c r="E15" s="33"/>
      <c r="F15" s="36"/>
      <c r="G15" s="33"/>
    </row>
    <row r="16" spans="1:7">
      <c r="A16" s="3"/>
      <c r="B16" s="6" t="s">
        <v>4</v>
      </c>
      <c r="C16" s="34">
        <f>SUM(C17:C22)</f>
        <v>10377</v>
      </c>
      <c r="D16" s="34">
        <f>SUM(D17:D22)</f>
        <v>2266.8000000000002</v>
      </c>
      <c r="E16" s="33">
        <f t="shared" si="0"/>
        <v>21.844463717837527</v>
      </c>
      <c r="F16" s="34">
        <f>SUM(F17:F22)</f>
        <v>10709.8</v>
      </c>
      <c r="G16" s="33">
        <f t="shared" si="1"/>
        <v>21.165661356888087</v>
      </c>
    </row>
    <row r="17" spans="1:7" ht="38.25" customHeight="1">
      <c r="A17" s="7" t="s">
        <v>40</v>
      </c>
      <c r="B17" s="4" t="s">
        <v>5</v>
      </c>
      <c r="C17" s="35">
        <v>3208.5</v>
      </c>
      <c r="D17" s="36">
        <v>1035.0999999999999</v>
      </c>
      <c r="E17" s="33">
        <f t="shared" si="0"/>
        <v>32.261181237338313</v>
      </c>
      <c r="F17" s="36">
        <v>710.1</v>
      </c>
      <c r="G17" s="33">
        <f t="shared" si="1"/>
        <v>145.76820166173778</v>
      </c>
    </row>
    <row r="18" spans="1:7" ht="29.25" customHeight="1">
      <c r="A18" s="3" t="s">
        <v>41</v>
      </c>
      <c r="B18" s="4" t="s">
        <v>6</v>
      </c>
      <c r="C18" s="35">
        <v>770.5</v>
      </c>
      <c r="D18" s="36">
        <v>177.1</v>
      </c>
      <c r="E18" s="33">
        <f t="shared" si="0"/>
        <v>22.985074626865671</v>
      </c>
      <c r="F18" s="36">
        <v>474.1</v>
      </c>
      <c r="G18" s="33">
        <f t="shared" si="1"/>
        <v>37.354988399071921</v>
      </c>
    </row>
    <row r="19" spans="1:7" ht="27.75" customHeight="1">
      <c r="A19" s="3" t="s">
        <v>42</v>
      </c>
      <c r="B19" s="4" t="s">
        <v>7</v>
      </c>
      <c r="C19" s="35">
        <v>21.9</v>
      </c>
      <c r="D19" s="36">
        <v>5.9</v>
      </c>
      <c r="E19" s="33">
        <f t="shared" si="0"/>
        <v>26.940639269406397</v>
      </c>
      <c r="F19" s="36">
        <v>138.9</v>
      </c>
      <c r="G19" s="33">
        <f t="shared" si="1"/>
        <v>4.2476601871850255</v>
      </c>
    </row>
    <row r="20" spans="1:7" ht="27.75" customHeight="1">
      <c r="A20" s="3" t="s">
        <v>43</v>
      </c>
      <c r="B20" s="4" t="s">
        <v>44</v>
      </c>
      <c r="C20" s="35">
        <v>4550</v>
      </c>
      <c r="D20" s="36">
        <v>25.7</v>
      </c>
      <c r="E20" s="33">
        <f t="shared" si="0"/>
        <v>0.56483516483516483</v>
      </c>
      <c r="F20" s="36">
        <v>7850.2</v>
      </c>
      <c r="G20" s="33">
        <f t="shared" si="1"/>
        <v>0.32738019413518127</v>
      </c>
    </row>
    <row r="21" spans="1:7" ht="16.5" customHeight="1">
      <c r="A21" s="3" t="s">
        <v>45</v>
      </c>
      <c r="B21" s="4" t="s">
        <v>8</v>
      </c>
      <c r="C21" s="35">
        <v>1826.1</v>
      </c>
      <c r="D21" s="36">
        <v>1023</v>
      </c>
      <c r="E21" s="33">
        <f t="shared" si="0"/>
        <v>56.021028421225566</v>
      </c>
      <c r="F21" s="36">
        <v>1536.5</v>
      </c>
      <c r="G21" s="33">
        <f t="shared" si="1"/>
        <v>66.579889358932633</v>
      </c>
    </row>
    <row r="22" spans="1:7">
      <c r="A22" s="3" t="s">
        <v>46</v>
      </c>
      <c r="B22" s="4" t="s">
        <v>9</v>
      </c>
      <c r="C22" s="35"/>
      <c r="D22" s="36"/>
      <c r="E22" s="33"/>
      <c r="F22" s="36"/>
      <c r="G22" s="33"/>
    </row>
    <row r="23" spans="1:7">
      <c r="A23" s="8" t="s">
        <v>47</v>
      </c>
      <c r="B23" s="9" t="s">
        <v>10</v>
      </c>
      <c r="C23" s="10">
        <f>SUM(C24,C29)</f>
        <v>290599.3</v>
      </c>
      <c r="D23" s="10">
        <f>SUM(D24,D29)</f>
        <v>152378.1</v>
      </c>
      <c r="E23" s="33">
        <f t="shared" si="0"/>
        <v>52.435811097962045</v>
      </c>
      <c r="F23" s="10">
        <f>SUM(F24,F29,F30)</f>
        <v>129221.9</v>
      </c>
      <c r="G23" s="33">
        <f t="shared" si="1"/>
        <v>117.9197179425469</v>
      </c>
    </row>
    <row r="24" spans="1:7" ht="42.75" customHeight="1">
      <c r="A24" s="11" t="s">
        <v>48</v>
      </c>
      <c r="B24" s="12" t="s">
        <v>49</v>
      </c>
      <c r="C24" s="13">
        <f>SUM(C25,C26,C27,C28)</f>
        <v>288999.3</v>
      </c>
      <c r="D24" s="13">
        <f>SUM(D25,D26,D27,D28)</f>
        <v>151768</v>
      </c>
      <c r="E24" s="33">
        <f t="shared" si="0"/>
        <v>52.515006091710255</v>
      </c>
      <c r="F24" s="13">
        <f>SUM(F25,F26,F27,F28)</f>
        <v>130717.7</v>
      </c>
      <c r="G24" s="33">
        <f t="shared" si="1"/>
        <v>116.10363401436838</v>
      </c>
    </row>
    <row r="25" spans="1:7" ht="30" customHeight="1">
      <c r="A25" s="11" t="s">
        <v>90</v>
      </c>
      <c r="B25" s="12" t="s">
        <v>29</v>
      </c>
      <c r="C25" s="13">
        <v>76156.5</v>
      </c>
      <c r="D25" s="37">
        <v>36174</v>
      </c>
      <c r="E25" s="33">
        <f t="shared" si="0"/>
        <v>47.499556833625491</v>
      </c>
      <c r="F25" s="37">
        <v>34608</v>
      </c>
      <c r="G25" s="33">
        <f t="shared" si="1"/>
        <v>104.52496532593621</v>
      </c>
    </row>
    <row r="26" spans="1:7" ht="26.25" customHeight="1">
      <c r="A26" s="11" t="s">
        <v>92</v>
      </c>
      <c r="B26" s="14" t="s">
        <v>25</v>
      </c>
      <c r="C26" s="15">
        <v>25407.7</v>
      </c>
      <c r="D26" s="36">
        <v>5784.6</v>
      </c>
      <c r="E26" s="33">
        <f t="shared" si="0"/>
        <v>22.767113906414199</v>
      </c>
      <c r="F26" s="36">
        <v>6112</v>
      </c>
      <c r="G26" s="33"/>
    </row>
    <row r="27" spans="1:7" ht="29.25" customHeight="1">
      <c r="A27" s="11" t="s">
        <v>91</v>
      </c>
      <c r="B27" s="12" t="s">
        <v>24</v>
      </c>
      <c r="C27" s="13">
        <v>172255.6</v>
      </c>
      <c r="D27" s="37">
        <v>96172.3</v>
      </c>
      <c r="E27" s="33">
        <f t="shared" si="0"/>
        <v>55.831160206112315</v>
      </c>
      <c r="F27" s="37">
        <v>89487.7</v>
      </c>
      <c r="G27" s="33">
        <f t="shared" si="1"/>
        <v>107.46985339884701</v>
      </c>
    </row>
    <row r="28" spans="1:7" ht="17.25" customHeight="1">
      <c r="A28" s="16" t="s">
        <v>93</v>
      </c>
      <c r="B28" s="17" t="s">
        <v>50</v>
      </c>
      <c r="C28" s="15">
        <v>15179.5</v>
      </c>
      <c r="D28" s="37">
        <v>13637.1</v>
      </c>
      <c r="E28" s="33">
        <f t="shared" si="0"/>
        <v>89.838927500905839</v>
      </c>
      <c r="F28" s="37">
        <v>510</v>
      </c>
      <c r="G28" s="33">
        <f t="shared" si="1"/>
        <v>2673.9411764705883</v>
      </c>
    </row>
    <row r="29" spans="1:7" ht="26.25" customHeight="1">
      <c r="A29" s="16" t="s">
        <v>51</v>
      </c>
      <c r="B29" s="17" t="s">
        <v>52</v>
      </c>
      <c r="C29" s="15">
        <v>1600</v>
      </c>
      <c r="D29" s="37">
        <v>610.1</v>
      </c>
      <c r="E29" s="33">
        <f t="shared" si="0"/>
        <v>38.131250000000001</v>
      </c>
      <c r="F29" s="37">
        <v>195</v>
      </c>
      <c r="G29" s="33">
        <f t="shared" si="1"/>
        <v>312.87179487179492</v>
      </c>
    </row>
    <row r="30" spans="1:7" ht="63" customHeight="1">
      <c r="A30" s="52" t="s">
        <v>53</v>
      </c>
      <c r="B30" s="50" t="s">
        <v>54</v>
      </c>
      <c r="C30" s="15"/>
      <c r="D30" s="36"/>
      <c r="E30" s="33"/>
      <c r="F30" s="36">
        <v>-1690.8</v>
      </c>
      <c r="G30" s="33">
        <f t="shared" si="1"/>
        <v>0</v>
      </c>
    </row>
    <row r="31" spans="1:7" ht="12.75" customHeight="1">
      <c r="A31" s="54"/>
      <c r="B31" s="24" t="s">
        <v>11</v>
      </c>
      <c r="C31" s="49" t="s">
        <v>101</v>
      </c>
      <c r="D31" s="41" t="s">
        <v>107</v>
      </c>
      <c r="E31" s="44" t="s">
        <v>96</v>
      </c>
      <c r="F31" s="41" t="s">
        <v>106</v>
      </c>
      <c r="G31" s="41" t="s">
        <v>102</v>
      </c>
    </row>
    <row r="32" spans="1:7" ht="26.25" customHeight="1">
      <c r="A32" s="55"/>
      <c r="B32" s="51"/>
      <c r="C32" s="49"/>
      <c r="D32" s="41"/>
      <c r="E32" s="44"/>
      <c r="F32" s="41"/>
      <c r="G32" s="41"/>
    </row>
    <row r="33" spans="1:7">
      <c r="A33" s="53" t="s">
        <v>21</v>
      </c>
      <c r="B33" s="51" t="s">
        <v>12</v>
      </c>
      <c r="C33" s="34">
        <f>SUM(C34:C38)</f>
        <v>50408</v>
      </c>
      <c r="D33" s="34">
        <f>SUM(D34:D38)</f>
        <v>23355.5</v>
      </c>
      <c r="E33" s="33">
        <f t="shared" si="0"/>
        <v>46.332923345500717</v>
      </c>
      <c r="F33" s="34">
        <f>SUM(F34:F38)</f>
        <v>18675.800000000003</v>
      </c>
      <c r="G33" s="33">
        <f t="shared" ref="G33:G66" si="2">D33/F33%</f>
        <v>125.05756112187963</v>
      </c>
    </row>
    <row r="34" spans="1:7" ht="51">
      <c r="A34" s="3" t="s">
        <v>97</v>
      </c>
      <c r="B34" s="4" t="s">
        <v>99</v>
      </c>
      <c r="C34" s="35">
        <v>2524.1999999999998</v>
      </c>
      <c r="D34" s="35">
        <v>1333.3</v>
      </c>
      <c r="E34" s="33">
        <f t="shared" si="0"/>
        <v>52.820695665953572</v>
      </c>
      <c r="F34" s="35">
        <v>699.1</v>
      </c>
      <c r="G34" s="33">
        <f t="shared" si="2"/>
        <v>190.71663567443855</v>
      </c>
    </row>
    <row r="35" spans="1:7" ht="78" customHeight="1">
      <c r="A35" s="3" t="s">
        <v>55</v>
      </c>
      <c r="B35" s="20" t="s">
        <v>56</v>
      </c>
      <c r="C35" s="35">
        <v>7850.6</v>
      </c>
      <c r="D35" s="35">
        <v>2917.8</v>
      </c>
      <c r="E35" s="33">
        <f t="shared" si="0"/>
        <v>37.166585993427255</v>
      </c>
      <c r="F35" s="35">
        <v>3478.8</v>
      </c>
      <c r="G35" s="33">
        <f t="shared" si="2"/>
        <v>83.873749568816834</v>
      </c>
    </row>
    <row r="36" spans="1:7" ht="52.5" customHeight="1">
      <c r="A36" s="3" t="s">
        <v>57</v>
      </c>
      <c r="B36" s="20" t="s">
        <v>58</v>
      </c>
      <c r="C36" s="35">
        <v>6614</v>
      </c>
      <c r="D36" s="35">
        <v>3500.9</v>
      </c>
      <c r="E36" s="33">
        <f t="shared" si="0"/>
        <v>52.931660114907771</v>
      </c>
      <c r="F36" s="35">
        <v>2930.7</v>
      </c>
      <c r="G36" s="33">
        <f t="shared" si="2"/>
        <v>119.45610263759512</v>
      </c>
    </row>
    <row r="37" spans="1:7">
      <c r="A37" s="3" t="s">
        <v>83</v>
      </c>
      <c r="B37" s="22" t="s">
        <v>85</v>
      </c>
      <c r="C37" s="35">
        <v>450</v>
      </c>
      <c r="D37" s="35"/>
      <c r="E37" s="33">
        <f t="shared" si="0"/>
        <v>0</v>
      </c>
      <c r="F37" s="35"/>
      <c r="G37" s="33"/>
    </row>
    <row r="38" spans="1:7">
      <c r="A38" s="3" t="s">
        <v>59</v>
      </c>
      <c r="B38" s="23" t="s">
        <v>60</v>
      </c>
      <c r="C38" s="35">
        <v>32969.199999999997</v>
      </c>
      <c r="D38" s="35">
        <v>15603.5</v>
      </c>
      <c r="E38" s="33">
        <f t="shared" si="0"/>
        <v>47.327505671960502</v>
      </c>
      <c r="F38" s="35">
        <v>11567.2</v>
      </c>
      <c r="G38" s="33">
        <f t="shared" si="2"/>
        <v>134.89435645618644</v>
      </c>
    </row>
    <row r="39" spans="1:7">
      <c r="A39" s="18" t="s">
        <v>20</v>
      </c>
      <c r="B39" s="24" t="s">
        <v>13</v>
      </c>
      <c r="C39" s="34">
        <f>SUM(C40:C43)</f>
        <v>33953.1</v>
      </c>
      <c r="D39" s="34">
        <f>SUM(D40:D43)</f>
        <v>14837.1</v>
      </c>
      <c r="E39" s="33">
        <f t="shared" si="0"/>
        <v>43.698808061708654</v>
      </c>
      <c r="F39" s="34">
        <v>523.9</v>
      </c>
      <c r="G39" s="33">
        <f t="shared" si="2"/>
        <v>2832.0481007825924</v>
      </c>
    </row>
    <row r="40" spans="1:7">
      <c r="A40" s="3" t="s">
        <v>84</v>
      </c>
      <c r="B40" s="20" t="s">
        <v>86</v>
      </c>
      <c r="C40" s="35">
        <v>148.69999999999999</v>
      </c>
      <c r="D40" s="35"/>
      <c r="E40" s="33">
        <f t="shared" si="0"/>
        <v>0</v>
      </c>
      <c r="F40" s="35"/>
      <c r="G40" s="33"/>
    </row>
    <row r="41" spans="1:7">
      <c r="A41" s="3" t="s">
        <v>103</v>
      </c>
      <c r="B41" s="20" t="s">
        <v>104</v>
      </c>
      <c r="C41" s="35">
        <v>12678.9</v>
      </c>
      <c r="D41" s="35">
        <v>12678.9</v>
      </c>
      <c r="E41" s="33">
        <f t="shared" si="0"/>
        <v>100</v>
      </c>
      <c r="F41" s="35"/>
      <c r="G41" s="33"/>
    </row>
    <row r="42" spans="1:7">
      <c r="A42" s="3" t="s">
        <v>61</v>
      </c>
      <c r="B42" s="23" t="s">
        <v>62</v>
      </c>
      <c r="C42" s="35">
        <v>20061.5</v>
      </c>
      <c r="D42" s="35">
        <v>1998.2</v>
      </c>
      <c r="E42" s="33">
        <f t="shared" si="0"/>
        <v>9.9603718565411352</v>
      </c>
      <c r="F42" s="35">
        <v>523.9</v>
      </c>
      <c r="G42" s="33">
        <f t="shared" si="2"/>
        <v>381.40866577591146</v>
      </c>
    </row>
    <row r="43" spans="1:7">
      <c r="A43" s="3" t="s">
        <v>63</v>
      </c>
      <c r="B43" s="25" t="s">
        <v>64</v>
      </c>
      <c r="C43" s="35">
        <v>1064</v>
      </c>
      <c r="D43" s="35">
        <v>160</v>
      </c>
      <c r="E43" s="33">
        <f t="shared" si="0"/>
        <v>15.037593984962406</v>
      </c>
      <c r="F43" s="35"/>
      <c r="G43" s="33"/>
    </row>
    <row r="44" spans="1:7">
      <c r="A44" s="18" t="s">
        <v>19</v>
      </c>
      <c r="B44" s="6" t="s">
        <v>14</v>
      </c>
      <c r="C44" s="34">
        <v>71.8</v>
      </c>
      <c r="D44" s="34">
        <f>SUM(D45:D45)</f>
        <v>23.4</v>
      </c>
      <c r="E44" s="33">
        <f t="shared" si="0"/>
        <v>32.590529247910865</v>
      </c>
      <c r="F44" s="34">
        <v>19.5</v>
      </c>
      <c r="G44" s="33">
        <f t="shared" si="2"/>
        <v>119.99999999999999</v>
      </c>
    </row>
    <row r="45" spans="1:7">
      <c r="A45" s="3" t="s">
        <v>65</v>
      </c>
      <c r="B45" s="4" t="s">
        <v>89</v>
      </c>
      <c r="C45" s="35">
        <v>46.8</v>
      </c>
      <c r="D45" s="35">
        <v>23.4</v>
      </c>
      <c r="E45" s="33">
        <f t="shared" si="0"/>
        <v>50</v>
      </c>
      <c r="F45" s="35">
        <v>19.5</v>
      </c>
      <c r="G45" s="33">
        <f t="shared" si="2"/>
        <v>119.99999999999999</v>
      </c>
    </row>
    <row r="46" spans="1:7">
      <c r="A46" s="3" t="s">
        <v>108</v>
      </c>
      <c r="B46" s="4" t="s">
        <v>109</v>
      </c>
      <c r="C46" s="35">
        <v>25</v>
      </c>
      <c r="D46" s="35"/>
      <c r="E46" s="33"/>
      <c r="F46" s="35"/>
      <c r="G46" s="33"/>
    </row>
    <row r="47" spans="1:7">
      <c r="A47" s="18" t="s">
        <v>18</v>
      </c>
      <c r="B47" s="6" t="s">
        <v>15</v>
      </c>
      <c r="C47" s="34">
        <f>SUM(C48:C52)</f>
        <v>237027.1</v>
      </c>
      <c r="D47" s="34">
        <f>SUM(D48:D52)</f>
        <v>122174.69999999998</v>
      </c>
      <c r="E47" s="33">
        <f t="shared" si="0"/>
        <v>51.544612409298331</v>
      </c>
      <c r="F47" s="34">
        <f>SUM(F48:F52)</f>
        <v>121626</v>
      </c>
      <c r="G47" s="33">
        <f t="shared" si="2"/>
        <v>100.451137092398</v>
      </c>
    </row>
    <row r="48" spans="1:7">
      <c r="A48" s="3" t="s">
        <v>66</v>
      </c>
      <c r="B48" s="25" t="s">
        <v>67</v>
      </c>
      <c r="C48" s="35">
        <v>52476.1</v>
      </c>
      <c r="D48" s="35">
        <v>24586</v>
      </c>
      <c r="E48" s="33">
        <f t="shared" si="0"/>
        <v>46.851804916905031</v>
      </c>
      <c r="F48" s="35">
        <v>26254</v>
      </c>
      <c r="G48" s="33">
        <f t="shared" si="2"/>
        <v>93.646682410299377</v>
      </c>
    </row>
    <row r="49" spans="1:7">
      <c r="A49" s="3" t="s">
        <v>68</v>
      </c>
      <c r="B49" s="26" t="s">
        <v>69</v>
      </c>
      <c r="C49" s="35">
        <v>166294.6</v>
      </c>
      <c r="D49" s="35">
        <v>89876.4</v>
      </c>
      <c r="E49" s="33">
        <f t="shared" si="0"/>
        <v>54.046493391847953</v>
      </c>
      <c r="F49" s="35">
        <v>82097.3</v>
      </c>
      <c r="G49" s="33">
        <f t="shared" si="2"/>
        <v>109.47546387030997</v>
      </c>
    </row>
    <row r="50" spans="1:7">
      <c r="A50" s="3" t="s">
        <v>98</v>
      </c>
      <c r="B50" s="38" t="s">
        <v>100</v>
      </c>
      <c r="C50" s="35">
        <v>11052.1</v>
      </c>
      <c r="D50" s="35">
        <v>4522.5</v>
      </c>
      <c r="E50" s="33">
        <f t="shared" si="0"/>
        <v>40.919825191592551</v>
      </c>
      <c r="F50" s="35">
        <v>5784.4</v>
      </c>
      <c r="G50" s="33">
        <f t="shared" si="2"/>
        <v>78.184427079731705</v>
      </c>
    </row>
    <row r="51" spans="1:7" ht="25.5">
      <c r="A51" s="3" t="s">
        <v>70</v>
      </c>
      <c r="B51" s="20" t="s">
        <v>71</v>
      </c>
      <c r="C51" s="35">
        <v>280.39999999999998</v>
      </c>
      <c r="D51" s="35">
        <v>280.39999999999998</v>
      </c>
      <c r="E51" s="33">
        <f t="shared" si="0"/>
        <v>100</v>
      </c>
      <c r="F51" s="35">
        <v>200</v>
      </c>
      <c r="G51" s="33">
        <f t="shared" si="2"/>
        <v>140.19999999999999</v>
      </c>
    </row>
    <row r="52" spans="1:7" ht="16.5" customHeight="1">
      <c r="A52" s="3" t="s">
        <v>72</v>
      </c>
      <c r="B52" s="27" t="s">
        <v>73</v>
      </c>
      <c r="C52" s="35">
        <v>6923.9</v>
      </c>
      <c r="D52" s="35">
        <v>2909.4</v>
      </c>
      <c r="E52" s="33">
        <f t="shared" si="0"/>
        <v>42.019670994670641</v>
      </c>
      <c r="F52" s="35">
        <v>7290.3</v>
      </c>
      <c r="G52" s="33">
        <f t="shared" si="2"/>
        <v>39.907822723344715</v>
      </c>
    </row>
    <row r="53" spans="1:7">
      <c r="A53" s="18" t="s">
        <v>22</v>
      </c>
      <c r="B53" s="19" t="s">
        <v>74</v>
      </c>
      <c r="C53" s="34">
        <v>34440.800000000003</v>
      </c>
      <c r="D53" s="34">
        <v>15597.2</v>
      </c>
      <c r="E53" s="33">
        <f t="shared" si="0"/>
        <v>45.286985203595734</v>
      </c>
      <c r="F53" s="34">
        <f>SUM(F54:F54)</f>
        <v>15564.9</v>
      </c>
      <c r="G53" s="33">
        <f t="shared" si="2"/>
        <v>100.20751819799678</v>
      </c>
    </row>
    <row r="54" spans="1:7">
      <c r="A54" s="3" t="s">
        <v>75</v>
      </c>
      <c r="B54" s="28" t="s">
        <v>30</v>
      </c>
      <c r="C54" s="35">
        <v>34440.800000000003</v>
      </c>
      <c r="D54" s="35">
        <v>15597.2</v>
      </c>
      <c r="E54" s="33">
        <f t="shared" si="0"/>
        <v>45.286985203595734</v>
      </c>
      <c r="F54" s="35">
        <v>15564.9</v>
      </c>
      <c r="G54" s="33">
        <f t="shared" si="2"/>
        <v>100.20751819799678</v>
      </c>
    </row>
    <row r="55" spans="1:7">
      <c r="A55" s="18">
        <v>1000</v>
      </c>
      <c r="B55" s="19" t="s">
        <v>16</v>
      </c>
      <c r="C55" s="34">
        <f>SUM(C56:C58)</f>
        <v>6391.2000000000007</v>
      </c>
      <c r="D55" s="34">
        <f>SUM(D56:D58)</f>
        <v>3322.2999999999997</v>
      </c>
      <c r="E55" s="33">
        <f t="shared" si="0"/>
        <v>51.982413318312673</v>
      </c>
      <c r="F55" s="34">
        <f>SUM(F56:F58)</f>
        <v>2582.9</v>
      </c>
      <c r="G55" s="33">
        <f t="shared" si="2"/>
        <v>128.62673738820703</v>
      </c>
    </row>
    <row r="56" spans="1:7">
      <c r="A56" s="3">
        <v>1001</v>
      </c>
      <c r="B56" s="25" t="s">
        <v>76</v>
      </c>
      <c r="C56" s="35">
        <v>1669.2</v>
      </c>
      <c r="D56" s="35">
        <v>1066.7</v>
      </c>
      <c r="E56" s="33">
        <f t="shared" si="0"/>
        <v>63.90486460579919</v>
      </c>
      <c r="F56" s="35">
        <v>649.29999999999995</v>
      </c>
      <c r="G56" s="33">
        <f t="shared" si="2"/>
        <v>164.28461419990762</v>
      </c>
    </row>
    <row r="57" spans="1:7">
      <c r="A57" s="3">
        <v>1003</v>
      </c>
      <c r="B57" s="4" t="s">
        <v>77</v>
      </c>
      <c r="C57" s="35">
        <v>2073.6</v>
      </c>
      <c r="D57" s="35">
        <v>1120.5</v>
      </c>
      <c r="E57" s="33">
        <f t="shared" si="0"/>
        <v>54.036458333333329</v>
      </c>
      <c r="F57" s="35">
        <v>1083.7</v>
      </c>
      <c r="G57" s="33">
        <f t="shared" si="2"/>
        <v>103.3957737381194</v>
      </c>
    </row>
    <row r="58" spans="1:7">
      <c r="A58" s="3">
        <v>1004</v>
      </c>
      <c r="B58" s="25" t="s">
        <v>78</v>
      </c>
      <c r="C58" s="35">
        <v>2648.4</v>
      </c>
      <c r="D58" s="35">
        <v>1135.0999999999999</v>
      </c>
      <c r="E58" s="33">
        <f t="shared" si="0"/>
        <v>42.859839903337857</v>
      </c>
      <c r="F58" s="35">
        <v>849.9</v>
      </c>
      <c r="G58" s="33">
        <f t="shared" si="2"/>
        <v>133.55688904577008</v>
      </c>
    </row>
    <row r="59" spans="1:7">
      <c r="A59" s="18">
        <v>1100</v>
      </c>
      <c r="B59" s="6" t="s">
        <v>27</v>
      </c>
      <c r="C59" s="34">
        <v>150</v>
      </c>
      <c r="D59" s="34">
        <v>83</v>
      </c>
      <c r="E59" s="33">
        <f t="shared" si="0"/>
        <v>55.333333333333336</v>
      </c>
      <c r="F59" s="34">
        <v>104.9</v>
      </c>
      <c r="G59" s="33">
        <f t="shared" si="2"/>
        <v>79.122974261201136</v>
      </c>
    </row>
    <row r="60" spans="1:7">
      <c r="A60" s="3">
        <v>1102</v>
      </c>
      <c r="B60" s="23" t="s">
        <v>79</v>
      </c>
      <c r="C60" s="35">
        <v>150</v>
      </c>
      <c r="D60" s="35">
        <v>83</v>
      </c>
      <c r="E60" s="33">
        <f t="shared" si="0"/>
        <v>55.333333333333336</v>
      </c>
      <c r="F60" s="35">
        <v>104.9</v>
      </c>
      <c r="G60" s="33">
        <f t="shared" si="2"/>
        <v>79.122974261201136</v>
      </c>
    </row>
    <row r="61" spans="1:7">
      <c r="A61" s="18">
        <v>1200</v>
      </c>
      <c r="B61" s="6" t="s">
        <v>28</v>
      </c>
      <c r="C61" s="34">
        <v>175</v>
      </c>
      <c r="D61" s="34">
        <v>175</v>
      </c>
      <c r="E61" s="33">
        <f>D61/C61%</f>
        <v>100</v>
      </c>
      <c r="F61" s="34">
        <v>87.5</v>
      </c>
      <c r="G61" s="33">
        <f t="shared" si="2"/>
        <v>200</v>
      </c>
    </row>
    <row r="62" spans="1:7">
      <c r="A62" s="3">
        <v>1202</v>
      </c>
      <c r="B62" s="25" t="s">
        <v>80</v>
      </c>
      <c r="C62" s="35">
        <v>175</v>
      </c>
      <c r="D62" s="35">
        <v>175</v>
      </c>
      <c r="E62" s="33">
        <f t="shared" si="0"/>
        <v>100</v>
      </c>
      <c r="F62" s="35">
        <v>87.5</v>
      </c>
      <c r="G62" s="33">
        <f t="shared" si="2"/>
        <v>200</v>
      </c>
    </row>
    <row r="63" spans="1:7" ht="25.5">
      <c r="A63" s="18">
        <v>1300</v>
      </c>
      <c r="B63" s="19" t="s">
        <v>31</v>
      </c>
      <c r="C63" s="34">
        <v>12.5</v>
      </c>
      <c r="D63" s="34">
        <v>1.5</v>
      </c>
      <c r="E63" s="33">
        <f t="shared" si="0"/>
        <v>12</v>
      </c>
      <c r="F63" s="35"/>
      <c r="G63" s="33"/>
    </row>
    <row r="64" spans="1:7" ht="38.25">
      <c r="A64" s="3">
        <v>1301</v>
      </c>
      <c r="B64" s="21" t="s">
        <v>81</v>
      </c>
      <c r="C64" s="35">
        <v>12.5</v>
      </c>
      <c r="D64" s="35">
        <v>1.5</v>
      </c>
      <c r="E64" s="33">
        <f t="shared" si="0"/>
        <v>12</v>
      </c>
      <c r="F64" s="35"/>
      <c r="G64" s="33"/>
    </row>
    <row r="65" spans="1:7" ht="20.25" customHeight="1">
      <c r="A65" s="18">
        <v>1400</v>
      </c>
      <c r="B65" s="6" t="s">
        <v>26</v>
      </c>
      <c r="C65" s="34">
        <v>1713.3</v>
      </c>
      <c r="D65" s="34">
        <v>832</v>
      </c>
      <c r="E65" s="33">
        <f t="shared" si="0"/>
        <v>48.561256055565288</v>
      </c>
      <c r="F65" s="34">
        <v>788.4</v>
      </c>
      <c r="G65" s="33">
        <f t="shared" si="2"/>
        <v>105.53018772196855</v>
      </c>
    </row>
    <row r="66" spans="1:7" ht="50.25" customHeight="1">
      <c r="A66" s="3">
        <v>1401</v>
      </c>
      <c r="B66" s="4" t="s">
        <v>82</v>
      </c>
      <c r="C66" s="35">
        <v>1713.3</v>
      </c>
      <c r="D66" s="35">
        <v>832</v>
      </c>
      <c r="E66" s="33">
        <f t="shared" si="0"/>
        <v>48.561256055565288</v>
      </c>
      <c r="F66" s="35">
        <v>788.4</v>
      </c>
      <c r="G66" s="33">
        <f t="shared" si="2"/>
        <v>105.53018772196855</v>
      </c>
    </row>
    <row r="67" spans="1:7">
      <c r="A67" s="18"/>
      <c r="B67" s="6" t="s">
        <v>17</v>
      </c>
      <c r="C67" s="34">
        <f>C33+C39+C44+C47+C53+C55+C59+C63+C65+H66+C61</f>
        <v>364342.8</v>
      </c>
      <c r="D67" s="34">
        <f>D33+D39+D44+D47+D53+D55+D59+D63+D65+I66+D61</f>
        <v>180401.69999999998</v>
      </c>
      <c r="E67" s="33">
        <f t="shared" si="0"/>
        <v>49.514276115789855</v>
      </c>
      <c r="F67" s="34">
        <f>F33+F39+F44+F47+F53+F55+F59+F63+F65+K66+F61</f>
        <v>159973.79999999999</v>
      </c>
      <c r="G67" s="33">
        <f t="shared" ref="G67" si="3">D67/F67%</f>
        <v>112.76952851029357</v>
      </c>
    </row>
    <row r="68" spans="1:7">
      <c r="A68" s="29"/>
      <c r="B68" s="29"/>
      <c r="C68" s="29"/>
      <c r="D68" s="29"/>
      <c r="E68" s="29"/>
      <c r="F68" s="29"/>
      <c r="G68" s="29"/>
    </row>
    <row r="69" spans="1:7">
      <c r="A69" s="39" t="s">
        <v>87</v>
      </c>
      <c r="B69" s="39"/>
      <c r="C69" s="39"/>
      <c r="D69" s="40"/>
      <c r="E69" s="40"/>
      <c r="F69" s="40"/>
      <c r="G69" s="40"/>
    </row>
    <row r="70" spans="1:7">
      <c r="A70" s="30"/>
      <c r="B70" s="30"/>
      <c r="C70" s="30"/>
      <c r="D70" s="30"/>
      <c r="E70" s="30"/>
      <c r="F70" s="30"/>
      <c r="G70" s="30"/>
    </row>
    <row r="71" spans="1:7">
      <c r="A71" s="30"/>
      <c r="B71" s="30"/>
      <c r="C71" s="30"/>
      <c r="D71" s="30"/>
      <c r="E71" s="30"/>
      <c r="F71" s="30"/>
      <c r="G71" s="30"/>
    </row>
    <row r="72" spans="1:7">
      <c r="A72" s="30"/>
      <c r="B72" s="30"/>
      <c r="C72" s="30"/>
      <c r="D72" s="30"/>
      <c r="E72" s="30"/>
      <c r="F72" s="30"/>
      <c r="G72" s="30"/>
    </row>
    <row r="73" spans="1:7">
      <c r="A73" s="30"/>
      <c r="B73" s="30"/>
      <c r="C73" s="30"/>
      <c r="D73" s="30"/>
      <c r="E73" s="30"/>
      <c r="F73" s="30"/>
      <c r="G73" s="30"/>
    </row>
    <row r="74" spans="1:7">
      <c r="A74" s="30"/>
      <c r="B74" s="30"/>
      <c r="C74" s="30"/>
      <c r="D74" s="30"/>
      <c r="E74" s="30"/>
      <c r="F74" s="30"/>
      <c r="G74" s="30"/>
    </row>
  </sheetData>
  <mergeCells count="15">
    <mergeCell ref="B3:E3"/>
    <mergeCell ref="D6:D7"/>
    <mergeCell ref="E6:E7"/>
    <mergeCell ref="F6:F7"/>
    <mergeCell ref="A4:G4"/>
    <mergeCell ref="A69:G69"/>
    <mergeCell ref="G6:G7"/>
    <mergeCell ref="A6:A7"/>
    <mergeCell ref="B6:B7"/>
    <mergeCell ref="C6:C7"/>
    <mergeCell ref="C31:C32"/>
    <mergeCell ref="D31:D32"/>
    <mergeCell ref="E31:E32"/>
    <mergeCell ref="F31:F32"/>
    <mergeCell ref="G31:G32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dcterms:created xsi:type="dcterms:W3CDTF">2016-07-19T05:49:12Z</dcterms:created>
  <dcterms:modified xsi:type="dcterms:W3CDTF">2019-07-23T06:13:34Z</dcterms:modified>
</cp:coreProperties>
</file>