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1355" windowHeight="844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26" i="1"/>
  <c r="F24"/>
  <c r="F23" s="1"/>
  <c r="D24"/>
  <c r="D23" s="1"/>
  <c r="C24"/>
  <c r="C23" s="1"/>
  <c r="F16"/>
  <c r="D16"/>
  <c r="C16"/>
  <c r="F10"/>
  <c r="D10"/>
  <c r="C10"/>
  <c r="E46"/>
  <c r="E71"/>
  <c r="E70"/>
  <c r="E69"/>
  <c r="E68"/>
  <c r="E67"/>
  <c r="E66"/>
  <c r="E65"/>
  <c r="E64"/>
  <c r="E63"/>
  <c r="E62"/>
  <c r="E60"/>
  <c r="E59"/>
  <c r="E58"/>
  <c r="E57"/>
  <c r="E56"/>
  <c r="E55"/>
  <c r="E54"/>
  <c r="E52"/>
  <c r="E51"/>
  <c r="E50"/>
  <c r="E48"/>
  <c r="E47"/>
  <c r="E45"/>
  <c r="E43"/>
  <c r="E42"/>
  <c r="E41"/>
  <c r="E40"/>
  <c r="E38"/>
  <c r="E36"/>
  <c r="E35"/>
  <c r="D61"/>
  <c r="C61"/>
  <c r="D53"/>
  <c r="C53"/>
  <c r="G56"/>
  <c r="D49"/>
  <c r="C49"/>
  <c r="D44"/>
  <c r="C44"/>
  <c r="D34"/>
  <c r="C34"/>
  <c r="F61"/>
  <c r="F53"/>
  <c r="F49"/>
  <c r="F44"/>
  <c r="F34"/>
  <c r="F73" l="1"/>
  <c r="D73"/>
  <c r="C73"/>
  <c r="C9"/>
  <c r="C8" s="1"/>
  <c r="F9"/>
  <c r="F8" s="1"/>
  <c r="D9"/>
  <c r="D8" s="1"/>
  <c r="E8" s="1"/>
  <c r="E53"/>
  <c r="E61"/>
  <c r="E49"/>
  <c r="E44"/>
  <c r="E34"/>
  <c r="G69"/>
  <c r="G68"/>
  <c r="G67"/>
  <c r="G66"/>
  <c r="G65"/>
  <c r="G64"/>
  <c r="G63"/>
  <c r="G62"/>
  <c r="G61"/>
  <c r="G60"/>
  <c r="G59"/>
  <c r="G58"/>
  <c r="G57"/>
  <c r="G55"/>
  <c r="G54"/>
  <c r="G53"/>
  <c r="G52"/>
  <c r="G51"/>
  <c r="G50"/>
  <c r="G49"/>
  <c r="G48"/>
  <c r="G47"/>
  <c r="G44"/>
  <c r="G43"/>
  <c r="G42"/>
  <c r="G41"/>
  <c r="G40"/>
  <c r="G38"/>
  <c r="G36"/>
  <c r="G35"/>
  <c r="G34"/>
  <c r="G28"/>
  <c r="G30"/>
  <c r="G29"/>
  <c r="G27"/>
  <c r="G25"/>
  <c r="G24"/>
  <c r="G23"/>
  <c r="G21"/>
  <c r="G20"/>
  <c r="G19"/>
  <c r="G18"/>
  <c r="G17"/>
  <c r="G16"/>
  <c r="G15"/>
  <c r="G14"/>
  <c r="G13"/>
  <c r="G12"/>
  <c r="G11"/>
  <c r="G10"/>
  <c r="E30"/>
  <c r="E29"/>
  <c r="E28"/>
  <c r="E27"/>
  <c r="E26"/>
  <c r="E25"/>
  <c r="E24"/>
  <c r="E23"/>
  <c r="E21"/>
  <c r="E20"/>
  <c r="E19"/>
  <c r="E18"/>
  <c r="E17"/>
  <c r="E16"/>
  <c r="E15"/>
  <c r="E14"/>
  <c r="E13"/>
  <c r="E12"/>
  <c r="E11"/>
  <c r="E10"/>
  <c r="E73" l="1"/>
  <c r="G73"/>
  <c r="G8"/>
  <c r="E9"/>
  <c r="G9"/>
</calcChain>
</file>

<file path=xl/sharedStrings.xml><?xml version="1.0" encoding="utf-8"?>
<sst xmlns="http://schemas.openxmlformats.org/spreadsheetml/2006/main" count="125" uniqueCount="121">
  <si>
    <t>% исполнения бюджета на год</t>
  </si>
  <si>
    <t>ДОХОДЫ</t>
  </si>
  <si>
    <t>Налоговые и неналоговые доходы</t>
  </si>
  <si>
    <t>Налоговые доходы</t>
  </si>
  <si>
    <t>Налог на доходы физических лиц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</si>
  <si>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</si>
  <si>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</si>
  <si>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</si>
  <si>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государству</t>
  </si>
  <si>
    <t>Штрафы, санкции, возмещение ущерба</t>
  </si>
  <si>
    <t xml:space="preserve">Невыясненные поступления </t>
  </si>
  <si>
    <t>БЕЗВОЗМЕЗДНЫЕ ПОСТУПЛЕНИЯ</t>
  </si>
  <si>
    <t>РАСХОДЫ</t>
  </si>
  <si>
    <t>Общегосударственные вопросы</t>
  </si>
  <si>
    <t xml:space="preserve">Национальная оборона </t>
  </si>
  <si>
    <t>Национальная экономика</t>
  </si>
  <si>
    <t>Жилищно-коммунальное хозяйство</t>
  </si>
  <si>
    <t xml:space="preserve">Образование </t>
  </si>
  <si>
    <t>Социальная политика</t>
  </si>
  <si>
    <t>ИТОГО РАСХОДОВ</t>
  </si>
  <si>
    <t>07 00</t>
  </si>
  <si>
    <t>05 00</t>
  </si>
  <si>
    <t>04 00</t>
  </si>
  <si>
    <t>02 00</t>
  </si>
  <si>
    <t>01 00</t>
  </si>
  <si>
    <t>08 00</t>
  </si>
  <si>
    <t>Субвенции бюджетам субъектов РФ и муниципальных образований</t>
  </si>
  <si>
    <t>Субсидии бюджетам субъектов РФ и муниципальных образований</t>
  </si>
  <si>
    <t>Начальник управления финансов</t>
  </si>
  <si>
    <t>Физическая культура и спорт</t>
  </si>
  <si>
    <t>Средства массовой информации</t>
  </si>
  <si>
    <t>Дотации бюджетам субъектов РФ и муниципальных образований</t>
  </si>
  <si>
    <t xml:space="preserve">Культура </t>
  </si>
  <si>
    <t>Обслуживание государственного и муниципального долга</t>
  </si>
  <si>
    <t>Акцизы</t>
  </si>
  <si>
    <t>Л.М.Кубаева</t>
  </si>
  <si>
    <t>Сведения</t>
  </si>
  <si>
    <t>000 100 00000 00 0000 000</t>
  </si>
  <si>
    <t>000 1 01 00000 00 0000 000</t>
  </si>
  <si>
    <t>000 1 03 00000 00 0000 000</t>
  </si>
  <si>
    <t>000 1 05 00000 00 0000 000</t>
  </si>
  <si>
    <t>000 1 08 00000 00 0000 000</t>
  </si>
  <si>
    <t>Налоги на совокупный доход</t>
  </si>
  <si>
    <t>Государственная пошлина</t>
  </si>
  <si>
    <t>000 1 11 00000 00 0000 000</t>
  </si>
  <si>
    <t>000 1 12 00000 00 0000 000</t>
  </si>
  <si>
    <t>000 1 13 00000 00 0000 000</t>
  </si>
  <si>
    <t>000 1 14 00000 00 0000 000</t>
  </si>
  <si>
    <t>Доходы от продажи материальных и нематериальных активов</t>
  </si>
  <si>
    <t>000 1 16 00000 00 0000 000</t>
  </si>
  <si>
    <t>000 1 17 00000 00 0000 000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</si>
  <si>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</si>
  <si>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</si>
  <si>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</si>
  <si>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000 2 02 01000 00 0000 000</t>
  </si>
  <si>
    <t>000 2 02 02000 00 0000 000</t>
  </si>
  <si>
    <t>000 2 02 03000 00 0000 000</t>
  </si>
  <si>
    <t>000 2 02 04000 00 0000 000</t>
  </si>
  <si>
    <t xml:space="preserve">Иные межбюджетные трансферты </t>
  </si>
  <si>
    <t>000 2 07 00000 00 0000 000</t>
  </si>
  <si>
    <t>Прочие безвозмездные поступления в бюджет муниципального района</t>
  </si>
  <si>
    <t>000 2 19 00000 00 0000 000</t>
  </si>
  <si>
    <t>Возврат остатков субсидий,субвенций и иных межбюджетных трансфертов,имеющих целевое назначение прошлых лет, из бюджетов муниципальных районов</t>
  </si>
  <si>
    <t>000 1 06 00000 00 0000 000</t>
  </si>
  <si>
    <t>Налоги на имущество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</si>
  <si>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</si>
  <si>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</si>
  <si>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</si>
  <si>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</si>
  <si>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01 13</t>
  </si>
  <si>
    <t>Другие общегосударственные вопросы</t>
  </si>
  <si>
    <t>04 09</t>
  </si>
  <si>
    <t>Дорожное хозяйство(дорожные фонды)</t>
  </si>
  <si>
    <t>04 12</t>
  </si>
  <si>
    <t>Другие вопросы в области национальной экономики</t>
  </si>
  <si>
    <t>05 01</t>
  </si>
  <si>
    <t>07 01</t>
  </si>
  <si>
    <t>Дошкольное образование</t>
  </si>
  <si>
    <t>07 02</t>
  </si>
  <si>
    <t>Общее образование</t>
  </si>
  <si>
    <t>07 07</t>
  </si>
  <si>
    <t>Молодежная политика и оздоровление детей</t>
  </si>
  <si>
    <t>07 09</t>
  </si>
  <si>
    <t>Другие вопросы в области образования</t>
  </si>
  <si>
    <t>Культура и кинематография</t>
  </si>
  <si>
    <t>08 01</t>
  </si>
  <si>
    <t>Пенсионное обеспечение</t>
  </si>
  <si>
    <t>Социальное обеспечение населения</t>
  </si>
  <si>
    <t>Охрана семьи и детства</t>
  </si>
  <si>
    <t>Массовый спорт</t>
  </si>
  <si>
    <t>Периодическая печать и издательства</t>
  </si>
  <si>
    <t>Обслуживание внутреннего государственного и муниципального долга</t>
  </si>
  <si>
    <t>01 11</t>
  </si>
  <si>
    <t>04 05</t>
  </si>
  <si>
    <t>Резервный фонд</t>
  </si>
  <si>
    <t>Сельское хозяйство и рыболовство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</si>
  <si>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</si>
  <si>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</si>
  <si>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02 03</t>
  </si>
  <si>
    <t>Мобилизационная и вневойсковая подготовка</t>
  </si>
  <si>
    <t>05 02</t>
  </si>
  <si>
    <t>Коммунальное хозяйство</t>
  </si>
  <si>
    <t>05 03</t>
  </si>
  <si>
    <t>Благоустройство</t>
  </si>
  <si>
    <t>Другие вопросы в области социальной политики</t>
  </si>
  <si>
    <t>тыс.руб.</t>
  </si>
  <si>
    <t>Жилищное хозяйство</t>
  </si>
  <si>
    <t xml:space="preserve">% исполнения бюджета </t>
  </si>
  <si>
    <t>07 03</t>
  </si>
  <si>
    <t>Дополнительное образование</t>
  </si>
  <si>
    <t>Бюджетные назначения на 2019 год</t>
  </si>
  <si>
    <t xml:space="preserve">% испол. 2019г к 2018г </t>
  </si>
  <si>
    <t>04 06</t>
  </si>
  <si>
    <t>Водные ресурсы</t>
  </si>
  <si>
    <t>об исполнении доходной и расходной части  консолидированного бюджета Федоровского муниципального района       на 01.10.2019 года</t>
  </si>
  <si>
    <t>Факт на 01.10.19г.</t>
  </si>
  <si>
    <t>Факт на 01.10.18г.</t>
  </si>
  <si>
    <t>01 05</t>
  </si>
  <si>
    <t>Судебная система</t>
  </si>
  <si>
    <t>01 07</t>
  </si>
  <si>
    <t>Обеспечение проведение выборов и референдумов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</si>
</sst>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5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/>
    <xf numFmtId="0" fontId="18" fillId="0" borderId="0" xfId="36" applyFont="1" applyAlignment="1">
      <alignment horizontal="center" vertical="top"/>
    </xf>
    <xf numFmtId="0" fontId="18" fillId="0" borderId="0" xfId="36" applyFont="1" applyAlignment="1">
      <alignment vertical="top"/>
    </xf>
    <xf numFmtId="0" fontId="19" fillId="0" borderId="10" xfId="36" applyFont="1" applyFill="1" applyBorder="1" applyAlignment="1">
      <alignment horizontal="center" vertical="top" wrapText="1"/>
    </xf>
    <xf numFmtId="0" fontId="1" fillId="0" borderId="0" xfId="36"/>
    <xf numFmtId="0" fontId="20" fillId="0" borderId="11" xfId="36" applyFont="1" applyBorder="1" applyAlignment="1">
      <alignment vertical="top" wrapText="1"/>
    </xf>
    <xf numFmtId="0" fontId="20" fillId="0" borderId="11" xfId="36" applyFont="1" applyBorder="1" applyAlignment="1">
      <alignment horizontal="left" vertical="top" wrapText="1"/>
    </xf>
    <xf numFmtId="0" fontId="21" fillId="0" borderId="11" xfId="36" applyFont="1" applyBorder="1" applyAlignment="1">
      <alignment vertical="top"/>
    </xf>
    <xf numFmtId="0" fontId="21" fillId="0" borderId="11" xfId="36" applyFont="1" applyBorder="1" applyAlignment="1">
      <alignment vertical="top" wrapText="1"/>
    </xf>
    <xf numFmtId="0" fontId="21" fillId="24" borderId="11" xfId="36" applyFont="1" applyFill="1" applyBorder="1" applyAlignment="1">
      <alignment vertical="top" wrapText="1"/>
    </xf>
    <xf numFmtId="3" fontId="20" fillId="0" borderId="11" xfId="36" applyNumberFormat="1" applyFont="1" applyBorder="1" applyAlignment="1">
      <alignment horizontal="left" vertical="top" wrapText="1"/>
    </xf>
    <xf numFmtId="1" fontId="22" fillId="24" borderId="11" xfId="36" applyNumberFormat="1" applyFont="1" applyFill="1" applyBorder="1" applyAlignment="1"/>
    <xf numFmtId="0" fontId="23" fillId="24" borderId="11" xfId="36" applyFont="1" applyFill="1" applyBorder="1" applyAlignment="1"/>
    <xf numFmtId="165" fontId="23" fillId="24" borderId="11" xfId="36" applyNumberFormat="1" applyFont="1" applyFill="1" applyBorder="1" applyAlignment="1">
      <alignment horizontal="center"/>
    </xf>
    <xf numFmtId="0" fontId="22" fillId="24" borderId="11" xfId="36" applyFont="1" applyFill="1" applyBorder="1" applyAlignment="1">
      <alignment wrapText="1"/>
    </xf>
    <xf numFmtId="165" fontId="22" fillId="24" borderId="11" xfId="36" applyNumberFormat="1" applyFont="1" applyFill="1" applyBorder="1" applyAlignment="1">
      <alignment horizontal="center"/>
    </xf>
    <xf numFmtId="0" fontId="22" fillId="24" borderId="11" xfId="36" applyFont="1" applyFill="1" applyBorder="1" applyAlignment="1">
      <alignment vertical="top" wrapText="1"/>
    </xf>
    <xf numFmtId="165" fontId="22" fillId="24" borderId="11" xfId="36" applyNumberFormat="1" applyFont="1" applyFill="1" applyBorder="1" applyAlignment="1">
      <alignment horizontal="center" wrapText="1" shrinkToFit="1"/>
    </xf>
    <xf numFmtId="1" fontId="22" fillId="24" borderId="11" xfId="36" applyNumberFormat="1" applyFont="1" applyFill="1" applyBorder="1" applyAlignment="1">
      <alignment horizontal="left" wrapText="1" shrinkToFit="1"/>
    </xf>
    <xf numFmtId="0" fontId="22" fillId="24" borderId="11" xfId="36" applyFont="1" applyFill="1" applyBorder="1" applyAlignment="1">
      <alignment vertical="top" wrapText="1" shrinkToFit="1"/>
    </xf>
    <xf numFmtId="1" fontId="22" fillId="24" borderId="11" xfId="36" applyNumberFormat="1" applyFont="1" applyFill="1" applyBorder="1" applyAlignment="1">
      <alignment wrapText="1" shrinkToFit="1"/>
    </xf>
    <xf numFmtId="165" fontId="22" fillId="24" borderId="12" xfId="36" applyNumberFormat="1" applyFont="1" applyFill="1" applyBorder="1" applyAlignment="1">
      <alignment horizontal="center" wrapText="1" shrinkToFit="1"/>
    </xf>
    <xf numFmtId="0" fontId="21" fillId="0" borderId="11" xfId="36" applyFont="1" applyBorder="1" applyAlignment="1">
      <alignment horizontal="left" vertical="top" wrapText="1"/>
    </xf>
    <xf numFmtId="0" fontId="20" fillId="0" borderId="0" xfId="36" applyFont="1" applyAlignment="1">
      <alignment wrapText="1"/>
    </xf>
    <xf numFmtId="0" fontId="20" fillId="0" borderId="11" xfId="36" applyFont="1" applyBorder="1" applyAlignment="1">
      <alignment wrapText="1"/>
    </xf>
    <xf numFmtId="0" fontId="20" fillId="0" borderId="0" xfId="36" applyFont="1"/>
    <xf numFmtId="0" fontId="21" fillId="0" borderId="12" xfId="36" applyFont="1" applyBorder="1" applyAlignment="1">
      <alignment vertical="top" wrapText="1"/>
    </xf>
    <xf numFmtId="0" fontId="20" fillId="0" borderId="13" xfId="36" applyFont="1" applyBorder="1" applyAlignment="1">
      <alignment wrapText="1"/>
    </xf>
    <xf numFmtId="0" fontId="20" fillId="0" borderId="11" xfId="36" applyFont="1" applyBorder="1"/>
    <xf numFmtId="0" fontId="20" fillId="0" borderId="13" xfId="36" applyFont="1" applyBorder="1" applyAlignment="1">
      <alignment horizontal="justify" wrapText="1"/>
    </xf>
    <xf numFmtId="0" fontId="21" fillId="0" borderId="13" xfId="36" applyFont="1" applyBorder="1" applyAlignment="1">
      <alignment wrapText="1"/>
    </xf>
    <xf numFmtId="0" fontId="20" fillId="0" borderId="14" xfId="36" applyFont="1" applyBorder="1" applyAlignment="1">
      <alignment vertical="top" wrapText="1"/>
    </xf>
    <xf numFmtId="0" fontId="21" fillId="0" borderId="11" xfId="36" applyFont="1" applyBorder="1" applyAlignment="1">
      <alignment wrapText="1"/>
    </xf>
    <xf numFmtId="0" fontId="19" fillId="0" borderId="0" xfId="36" applyFont="1" applyAlignment="1">
      <alignment vertical="top"/>
    </xf>
    <xf numFmtId="0" fontId="24" fillId="0" borderId="0" xfId="36" applyFont="1"/>
    <xf numFmtId="164" fontId="21" fillId="0" borderId="11" xfId="36" applyNumberFormat="1" applyFont="1" applyBorder="1" applyAlignment="1">
      <alignment horizontal="center" wrapText="1"/>
    </xf>
    <xf numFmtId="164" fontId="20" fillId="0" borderId="11" xfId="36" applyNumberFormat="1" applyFont="1" applyBorder="1" applyAlignment="1">
      <alignment horizontal="center" wrapText="1"/>
    </xf>
    <xf numFmtId="164" fontId="20" fillId="24" borderId="12" xfId="36" applyNumberFormat="1" applyFont="1" applyFill="1" applyBorder="1" applyAlignment="1">
      <alignment horizontal="center" wrapText="1"/>
    </xf>
    <xf numFmtId="164" fontId="20" fillId="0" borderId="12" xfId="36" applyNumberFormat="1" applyFont="1" applyBorder="1" applyAlignment="1">
      <alignment horizontal="center" wrapText="1"/>
    </xf>
    <xf numFmtId="165" fontId="20" fillId="0" borderId="11" xfId="36" applyNumberFormat="1" applyFont="1" applyBorder="1" applyAlignment="1">
      <alignment horizontal="center" wrapText="1"/>
    </xf>
    <xf numFmtId="165" fontId="21" fillId="0" borderId="11" xfId="36" applyNumberFormat="1" applyFont="1" applyBorder="1" applyAlignment="1">
      <alignment horizontal="center" wrapText="1"/>
    </xf>
    <xf numFmtId="165" fontId="21" fillId="24" borderId="11" xfId="36" applyNumberFormat="1" applyFont="1" applyFill="1" applyBorder="1" applyAlignment="1">
      <alignment horizontal="center" wrapText="1"/>
    </xf>
    <xf numFmtId="165" fontId="20" fillId="24" borderId="11" xfId="36" applyNumberFormat="1" applyFont="1" applyFill="1" applyBorder="1" applyAlignment="1">
      <alignment horizontal="center" wrapText="1"/>
    </xf>
    <xf numFmtId="165" fontId="20" fillId="0" borderId="11" xfId="36" applyNumberFormat="1" applyFont="1" applyFill="1" applyBorder="1" applyAlignment="1">
      <alignment horizontal="center" wrapText="1"/>
    </xf>
    <xf numFmtId="165" fontId="21" fillId="0" borderId="11" xfId="36" applyNumberFormat="1" applyFont="1" applyFill="1" applyBorder="1" applyAlignment="1">
      <alignment horizontal="center" wrapText="1"/>
    </xf>
    <xf numFmtId="164" fontId="21" fillId="0" borderId="11" xfId="36" applyNumberFormat="1" applyFont="1" applyFill="1" applyBorder="1" applyAlignment="1">
      <alignment horizontal="center" wrapText="1"/>
    </xf>
    <xf numFmtId="164" fontId="20" fillId="0" borderId="11" xfId="36" applyNumberFormat="1" applyFont="1" applyFill="1" applyBorder="1" applyAlignment="1">
      <alignment horizontal="center" wrapText="1"/>
    </xf>
    <xf numFmtId="0" fontId="18" fillId="0" borderId="0" xfId="36" applyFont="1" applyAlignment="1">
      <alignment horizontal="center" vertical="top"/>
    </xf>
    <xf numFmtId="0" fontId="19" fillId="0" borderId="10" xfId="36" applyFont="1" applyFill="1" applyBorder="1" applyAlignment="1">
      <alignment horizontal="center" vertical="top" wrapText="1"/>
    </xf>
    <xf numFmtId="0" fontId="20" fillId="0" borderId="11" xfId="36" applyFont="1" applyBorder="1" applyAlignment="1">
      <alignment vertical="top" wrapText="1"/>
    </xf>
    <xf numFmtId="0" fontId="20" fillId="0" borderId="11" xfId="36" applyFont="1" applyBorder="1" applyAlignment="1">
      <alignment vertical="top"/>
    </xf>
    <xf numFmtId="0" fontId="20" fillId="0" borderId="11" xfId="36" applyFont="1" applyBorder="1" applyAlignment="1">
      <alignment horizontal="center" vertical="top" wrapText="1"/>
    </xf>
    <xf numFmtId="0" fontId="20" fillId="24" borderId="11" xfId="36" applyFont="1" applyFill="1" applyBorder="1" applyAlignment="1">
      <alignment horizontal="center" vertical="top" wrapText="1"/>
    </xf>
    <xf numFmtId="0" fontId="19" fillId="0" borderId="0" xfId="36" applyFont="1" applyAlignment="1">
      <alignment horizontal="center" vertical="top"/>
    </xf>
    <xf numFmtId="0" fontId="20" fillId="0" borderId="12" xfId="36" applyFont="1" applyBorder="1" applyAlignment="1">
      <alignment horizontal="center" vertical="top" wrapText="1"/>
    </xf>
    <xf numFmtId="0" fontId="20" fillId="0" borderId="14" xfId="36" applyFont="1" applyBorder="1" applyAlignment="1">
      <alignment horizontal="center" vertical="top" wrapText="1"/>
    </xf>
    <xf numFmtId="0" fontId="21" fillId="0" borderId="12" xfId="36" applyFont="1" applyBorder="1" applyAlignment="1">
      <alignment vertical="top"/>
    </xf>
    <xf numFmtId="0" fontId="21" fillId="0" borderId="14" xfId="36" applyFont="1" applyBorder="1" applyAlignment="1">
      <alignment vertical="top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75"/>
  <sheetViews>
    <sheetView tabSelected="1" zoomScale="98" zoomScaleNormal="98" workbookViewId="0">
      <selection activeCell="M69" sqref="M69"/>
    </sheetView>
  </sheetViews>
  <sheetFormatPr defaultRowHeight="12.75"/>
  <cols>
    <col min="1" max="1" width="21.85546875" customWidth="1"/>
    <col min="2" max="2" width="36.28515625" customWidth="1"/>
    <col min="3" max="3" width="12.85546875" customWidth="1"/>
    <col min="4" max="4" width="11.7109375" customWidth="1"/>
    <col min="5" max="5" width="10.140625" customWidth="1"/>
    <col min="6" max="6" width="12.5703125" customWidth="1"/>
    <col min="7" max="7" width="8.85546875" customWidth="1"/>
  </cols>
  <sheetData>
    <row r="3" spans="1:7" ht="18.75">
      <c r="A3" s="1"/>
      <c r="B3" s="47" t="s">
        <v>36</v>
      </c>
      <c r="C3" s="47"/>
      <c r="D3" s="47"/>
      <c r="E3" s="47"/>
      <c r="F3" s="1"/>
      <c r="G3" s="2"/>
    </row>
    <row r="4" spans="1:7" ht="39" customHeight="1">
      <c r="A4" s="48" t="s">
        <v>114</v>
      </c>
      <c r="B4" s="48"/>
      <c r="C4" s="48"/>
      <c r="D4" s="48"/>
      <c r="E4" s="48"/>
      <c r="F4" s="48"/>
      <c r="G4" s="4"/>
    </row>
    <row r="5" spans="1:7" ht="15.75">
      <c r="A5" s="3"/>
      <c r="B5" s="3"/>
      <c r="C5" s="3"/>
      <c r="D5" s="3"/>
      <c r="E5" s="3"/>
      <c r="F5" s="3"/>
      <c r="G5" s="34" t="s">
        <v>105</v>
      </c>
    </row>
    <row r="6" spans="1:7" ht="12.75" customHeight="1">
      <c r="A6" s="49"/>
      <c r="B6" s="50"/>
      <c r="C6" s="51" t="s">
        <v>110</v>
      </c>
      <c r="D6" s="52" t="s">
        <v>115</v>
      </c>
      <c r="E6" s="51" t="s">
        <v>0</v>
      </c>
      <c r="F6" s="52" t="s">
        <v>116</v>
      </c>
      <c r="G6" s="51" t="s">
        <v>111</v>
      </c>
    </row>
    <row r="7" spans="1:7" ht="47.25" customHeight="1">
      <c r="A7" s="49"/>
      <c r="B7" s="50"/>
      <c r="C7" s="51"/>
      <c r="D7" s="52"/>
      <c r="E7" s="51"/>
      <c r="F7" s="52"/>
      <c r="G7" s="51"/>
    </row>
    <row r="8" spans="1:7">
      <c r="A8" s="6"/>
      <c r="B8" s="7" t="s">
        <v>1</v>
      </c>
      <c r="C8" s="44">
        <f>C9+C23</f>
        <v>405519.6</v>
      </c>
      <c r="D8" s="44">
        <f>D9+D23</f>
        <v>279421.40000000002</v>
      </c>
      <c r="E8" s="45">
        <f>D8/C8%</f>
        <v>68.90453630354736</v>
      </c>
      <c r="F8" s="44">
        <f>F9+F23</f>
        <v>276639.90000000002</v>
      </c>
      <c r="G8" s="46">
        <f>D8/F8%</f>
        <v>101.00545872088588</v>
      </c>
    </row>
    <row r="9" spans="1:7" ht="15" customHeight="1">
      <c r="A9" s="6" t="s">
        <v>37</v>
      </c>
      <c r="B9" s="8" t="s">
        <v>2</v>
      </c>
      <c r="C9" s="41">
        <f>C10+C16</f>
        <v>99367.6</v>
      </c>
      <c r="D9" s="41">
        <f>D10+D16</f>
        <v>62327.399999999994</v>
      </c>
      <c r="E9" s="35">
        <f t="shared" ref="E9:E30" si="0">D9/C9%</f>
        <v>62.724066999706132</v>
      </c>
      <c r="F9" s="41">
        <f>F10+F16</f>
        <v>71522.300000000017</v>
      </c>
      <c r="G9" s="36">
        <f t="shared" ref="G9:G30" si="1">D9/F9%</f>
        <v>87.144009630562749</v>
      </c>
    </row>
    <row r="10" spans="1:7" ht="13.5" customHeight="1">
      <c r="A10" s="6"/>
      <c r="B10" s="8" t="s">
        <v>3</v>
      </c>
      <c r="C10" s="40">
        <f>SUM(C11:C15)</f>
        <v>85809.8</v>
      </c>
      <c r="D10" s="40">
        <f>SUM(D11:D15)</f>
        <v>56833.399999999994</v>
      </c>
      <c r="E10" s="35">
        <f t="shared" si="0"/>
        <v>66.231828998552601</v>
      </c>
      <c r="F10" s="40">
        <f>SUM(F11:F15)</f>
        <v>58387.900000000009</v>
      </c>
      <c r="G10" s="36">
        <f t="shared" si="1"/>
        <v>97.337633311011331</v>
      </c>
    </row>
    <row r="11" spans="1:7" ht="15" customHeight="1">
      <c r="A11" s="6" t="s">
        <v>38</v>
      </c>
      <c r="B11" s="5" t="s">
        <v>4</v>
      </c>
      <c r="C11" s="39">
        <v>38980.800000000003</v>
      </c>
      <c r="D11" s="42">
        <v>27769.4</v>
      </c>
      <c r="E11" s="35">
        <f t="shared" si="0"/>
        <v>71.2386610844313</v>
      </c>
      <c r="F11" s="42">
        <v>27824.3</v>
      </c>
      <c r="G11" s="36">
        <f t="shared" si="1"/>
        <v>99.802690454027598</v>
      </c>
    </row>
    <row r="12" spans="1:7" ht="12.75" customHeight="1">
      <c r="A12" s="6" t="s">
        <v>39</v>
      </c>
      <c r="B12" s="5" t="s">
        <v>34</v>
      </c>
      <c r="C12" s="39">
        <v>16110.5</v>
      </c>
      <c r="D12" s="42">
        <v>12677.8</v>
      </c>
      <c r="E12" s="35">
        <f t="shared" si="0"/>
        <v>78.692778001924211</v>
      </c>
      <c r="F12" s="42">
        <v>8987.2999999999993</v>
      </c>
      <c r="G12" s="36">
        <f t="shared" si="1"/>
        <v>141.0635007176794</v>
      </c>
    </row>
    <row r="13" spans="1:7" ht="18.75" customHeight="1">
      <c r="A13" s="6" t="s">
        <v>40</v>
      </c>
      <c r="B13" s="5" t="s">
        <v>42</v>
      </c>
      <c r="C13" s="39">
        <v>14706.7</v>
      </c>
      <c r="D13" s="42">
        <v>7420.6</v>
      </c>
      <c r="E13" s="35">
        <f t="shared" si="0"/>
        <v>50.457274575533603</v>
      </c>
      <c r="F13" s="42">
        <v>12646.7</v>
      </c>
      <c r="G13" s="36">
        <f t="shared" si="1"/>
        <v>58.676176393841871</v>
      </c>
    </row>
    <row r="14" spans="1:7" ht="17.25" customHeight="1">
      <c r="A14" s="6" t="s">
        <v>63</v>
      </c>
      <c r="B14" s="5" t="s">
        <v>64</v>
      </c>
      <c r="C14" s="39">
        <v>14626.8</v>
      </c>
      <c r="D14" s="42">
        <v>7747</v>
      </c>
      <c r="E14" s="35">
        <f t="shared" si="0"/>
        <v>52.964421472912733</v>
      </c>
      <c r="F14" s="42">
        <v>7597.3</v>
      </c>
      <c r="G14" s="36">
        <f t="shared" si="1"/>
        <v>101.97043686572862</v>
      </c>
    </row>
    <row r="15" spans="1:7" ht="16.5" customHeight="1">
      <c r="A15" s="6" t="s">
        <v>41</v>
      </c>
      <c r="B15" s="5" t="s">
        <v>43</v>
      </c>
      <c r="C15" s="39">
        <v>1385</v>
      </c>
      <c r="D15" s="42">
        <v>1218.5999999999999</v>
      </c>
      <c r="E15" s="35">
        <f t="shared" si="0"/>
        <v>87.985559566787003</v>
      </c>
      <c r="F15" s="42">
        <v>1332.3</v>
      </c>
      <c r="G15" s="36">
        <f t="shared" si="1"/>
        <v>91.465886061697802</v>
      </c>
    </row>
    <row r="16" spans="1:7" ht="16.5" customHeight="1">
      <c r="A16" s="6"/>
      <c r="B16" s="9" t="s">
        <v>5</v>
      </c>
      <c r="C16" s="40">
        <f>SUM(C17:C22)</f>
        <v>13557.8</v>
      </c>
      <c r="D16" s="40">
        <f>SUM(D17:D22)</f>
        <v>5494</v>
      </c>
      <c r="E16" s="35">
        <f t="shared" si="0"/>
        <v>40.522798684152292</v>
      </c>
      <c r="F16" s="40">
        <f>SUM(F17:F22)</f>
        <v>13134.400000000001</v>
      </c>
      <c r="G16" s="36">
        <f t="shared" si="1"/>
        <v>41.829090023145319</v>
      </c>
    </row>
    <row r="17" spans="1:7" ht="41.25" customHeight="1">
      <c r="A17" s="10" t="s">
        <v>44</v>
      </c>
      <c r="B17" s="5" t="s">
        <v>6</v>
      </c>
      <c r="C17" s="39">
        <v>5046.3999999999996</v>
      </c>
      <c r="D17" s="39">
        <v>2543.1</v>
      </c>
      <c r="E17" s="35">
        <f t="shared" si="0"/>
        <v>50.394340519974634</v>
      </c>
      <c r="F17" s="39">
        <v>2196.4</v>
      </c>
      <c r="G17" s="36">
        <f t="shared" si="1"/>
        <v>115.78492077945728</v>
      </c>
    </row>
    <row r="18" spans="1:7" ht="30" customHeight="1">
      <c r="A18" s="6" t="s">
        <v>45</v>
      </c>
      <c r="B18" s="5" t="s">
        <v>7</v>
      </c>
      <c r="C18" s="39">
        <v>770.5</v>
      </c>
      <c r="D18" s="42">
        <v>273.2</v>
      </c>
      <c r="E18" s="35">
        <f t="shared" si="0"/>
        <v>35.457495133030498</v>
      </c>
      <c r="F18" s="42">
        <v>674.1</v>
      </c>
      <c r="G18" s="36">
        <f t="shared" si="1"/>
        <v>40.528111556148936</v>
      </c>
    </row>
    <row r="19" spans="1:7" ht="33" customHeight="1">
      <c r="A19" s="6" t="s">
        <v>46</v>
      </c>
      <c r="B19" s="5" t="s">
        <v>8</v>
      </c>
      <c r="C19" s="39">
        <v>1206.5999999999999</v>
      </c>
      <c r="D19" s="42">
        <v>1200.9000000000001</v>
      </c>
      <c r="E19" s="35">
        <f t="shared" si="0"/>
        <v>99.527598209845863</v>
      </c>
      <c r="F19" s="42">
        <v>205.3</v>
      </c>
      <c r="G19" s="36">
        <f t="shared" si="1"/>
        <v>584.94885533365812</v>
      </c>
    </row>
    <row r="20" spans="1:7" ht="28.5" customHeight="1">
      <c r="A20" s="6" t="s">
        <v>47</v>
      </c>
      <c r="B20" s="5" t="s">
        <v>48</v>
      </c>
      <c r="C20" s="39">
        <v>4706.8</v>
      </c>
      <c r="D20" s="42">
        <v>187.2</v>
      </c>
      <c r="E20" s="35">
        <f t="shared" si="0"/>
        <v>3.9772244412339588</v>
      </c>
      <c r="F20" s="42">
        <v>7955.4</v>
      </c>
      <c r="G20" s="36">
        <f t="shared" si="1"/>
        <v>2.3531186363979182</v>
      </c>
    </row>
    <row r="21" spans="1:7" ht="21" customHeight="1">
      <c r="A21" s="6" t="s">
        <v>49</v>
      </c>
      <c r="B21" s="5" t="s">
        <v>9</v>
      </c>
      <c r="C21" s="39">
        <v>1827.5</v>
      </c>
      <c r="D21" s="42">
        <v>1289.5999999999999</v>
      </c>
      <c r="E21" s="35">
        <f t="shared" si="0"/>
        <v>70.566347469220247</v>
      </c>
      <c r="F21" s="42">
        <v>2103</v>
      </c>
      <c r="G21" s="36">
        <f t="shared" si="1"/>
        <v>61.32192106514502</v>
      </c>
    </row>
    <row r="22" spans="1:7" ht="18.75" customHeight="1">
      <c r="A22" s="6" t="s">
        <v>50</v>
      </c>
      <c r="B22" s="5" t="s">
        <v>10</v>
      </c>
      <c r="C22" s="39"/>
      <c r="D22" s="42"/>
      <c r="E22" s="35"/>
      <c r="F22" s="42">
        <v>0.2</v>
      </c>
      <c r="G22" s="36"/>
    </row>
    <row r="23" spans="1:7">
      <c r="A23" s="11" t="s">
        <v>51</v>
      </c>
      <c r="B23" s="12" t="s">
        <v>11</v>
      </c>
      <c r="C23" s="13">
        <f>SUM(C24,C29,C30)</f>
        <v>306152</v>
      </c>
      <c r="D23" s="13">
        <f>SUM(D24,D29,D30)</f>
        <v>217094</v>
      </c>
      <c r="E23" s="35">
        <f t="shared" si="0"/>
        <v>70.910528103687057</v>
      </c>
      <c r="F23" s="13">
        <f>SUM(F24,F29,F30)</f>
        <v>205117.6</v>
      </c>
      <c r="G23" s="36">
        <f t="shared" si="1"/>
        <v>105.83879686579796</v>
      </c>
    </row>
    <row r="24" spans="1:7" ht="40.5" customHeight="1">
      <c r="A24" s="11" t="s">
        <v>52</v>
      </c>
      <c r="B24" s="14" t="s">
        <v>53</v>
      </c>
      <c r="C24" s="15">
        <f>SUM(C25:C28)</f>
        <v>299282.8</v>
      </c>
      <c r="D24" s="15">
        <f>SUM(D25:D28)</f>
        <v>216066.9</v>
      </c>
      <c r="E24" s="35">
        <f t="shared" si="0"/>
        <v>72.194893926413414</v>
      </c>
      <c r="F24" s="15">
        <f>SUM(F25:F28)</f>
        <v>206496.30000000002</v>
      </c>
      <c r="G24" s="36">
        <f t="shared" si="1"/>
        <v>104.63475616754391</v>
      </c>
    </row>
    <row r="25" spans="1:7" ht="31.5" customHeight="1">
      <c r="A25" s="11" t="s">
        <v>54</v>
      </c>
      <c r="B25" s="14" t="s">
        <v>31</v>
      </c>
      <c r="C25" s="15">
        <v>76156.5</v>
      </c>
      <c r="D25" s="43">
        <v>55785</v>
      </c>
      <c r="E25" s="35">
        <f t="shared" si="0"/>
        <v>73.250477634870293</v>
      </c>
      <c r="F25" s="43">
        <v>51637</v>
      </c>
      <c r="G25" s="36">
        <f t="shared" si="1"/>
        <v>108.03299959331487</v>
      </c>
    </row>
    <row r="26" spans="1:7" ht="29.25" customHeight="1">
      <c r="A26" s="11" t="s">
        <v>55</v>
      </c>
      <c r="B26" s="16" t="s">
        <v>27</v>
      </c>
      <c r="C26" s="17">
        <v>31002.799999999999</v>
      </c>
      <c r="D26" s="42">
        <v>13897.3</v>
      </c>
      <c r="E26" s="35">
        <f t="shared" si="0"/>
        <v>44.825951204407339</v>
      </c>
      <c r="F26" s="42">
        <v>21266.6</v>
      </c>
      <c r="G26" s="36">
        <f t="shared" si="1"/>
        <v>65.348010495330698</v>
      </c>
    </row>
    <row r="27" spans="1:7" ht="28.5" customHeight="1">
      <c r="A27" s="11" t="s">
        <v>56</v>
      </c>
      <c r="B27" s="14" t="s">
        <v>26</v>
      </c>
      <c r="C27" s="15">
        <v>177998.7</v>
      </c>
      <c r="D27" s="43">
        <v>132799.5</v>
      </c>
      <c r="E27" s="35">
        <f t="shared" si="0"/>
        <v>74.607005556782156</v>
      </c>
      <c r="F27" s="43">
        <v>128449.1</v>
      </c>
      <c r="G27" s="36">
        <f t="shared" si="1"/>
        <v>103.38686686010256</v>
      </c>
    </row>
    <row r="28" spans="1:7" ht="24" customHeight="1">
      <c r="A28" s="18" t="s">
        <v>57</v>
      </c>
      <c r="B28" s="19" t="s">
        <v>58</v>
      </c>
      <c r="C28" s="17">
        <v>14124.8</v>
      </c>
      <c r="D28" s="43">
        <v>13585.1</v>
      </c>
      <c r="E28" s="35">
        <f t="shared" si="0"/>
        <v>96.179060942455834</v>
      </c>
      <c r="F28" s="43">
        <v>5143.6000000000004</v>
      </c>
      <c r="G28" s="36">
        <f t="shared" si="1"/>
        <v>264.11657205070378</v>
      </c>
    </row>
    <row r="29" spans="1:7" ht="30.75" customHeight="1">
      <c r="A29" s="20" t="s">
        <v>59</v>
      </c>
      <c r="B29" s="19" t="s">
        <v>60</v>
      </c>
      <c r="C29" s="17">
        <v>7116</v>
      </c>
      <c r="D29" s="43">
        <v>1273.9000000000001</v>
      </c>
      <c r="E29" s="35">
        <f t="shared" si="0"/>
        <v>17.901911186059586</v>
      </c>
      <c r="F29" s="43">
        <v>312.5</v>
      </c>
      <c r="G29" s="36">
        <f t="shared" si="1"/>
        <v>407.64800000000002</v>
      </c>
    </row>
    <row r="30" spans="1:7" ht="64.5" customHeight="1">
      <c r="A30" s="20" t="s">
        <v>61</v>
      </c>
      <c r="B30" s="19" t="s">
        <v>62</v>
      </c>
      <c r="C30" s="17">
        <v>-246.8</v>
      </c>
      <c r="D30" s="42">
        <v>-246.8</v>
      </c>
      <c r="E30" s="35">
        <f t="shared" si="0"/>
        <v>100</v>
      </c>
      <c r="F30" s="42">
        <v>-1691.2</v>
      </c>
      <c r="G30" s="36">
        <f t="shared" si="1"/>
        <v>14.593188268684958</v>
      </c>
    </row>
    <row r="31" spans="1:7">
      <c r="A31" s="20"/>
      <c r="B31" s="19"/>
      <c r="C31" s="21"/>
      <c r="D31" s="37"/>
      <c r="E31" s="38"/>
      <c r="F31" s="37"/>
      <c r="G31" s="38"/>
    </row>
    <row r="32" spans="1:7" ht="12.75" customHeight="1">
      <c r="A32" s="6"/>
      <c r="B32" s="56" t="s">
        <v>12</v>
      </c>
      <c r="C32" s="54" t="s">
        <v>110</v>
      </c>
      <c r="D32" s="54" t="s">
        <v>115</v>
      </c>
      <c r="E32" s="54" t="s">
        <v>107</v>
      </c>
      <c r="F32" s="54" t="s">
        <v>116</v>
      </c>
      <c r="G32" s="54" t="s">
        <v>111</v>
      </c>
    </row>
    <row r="33" spans="1:7" ht="24.75" customHeight="1">
      <c r="A33" s="6"/>
      <c r="B33" s="57"/>
      <c r="C33" s="55"/>
      <c r="D33" s="55"/>
      <c r="E33" s="55"/>
      <c r="F33" s="55"/>
      <c r="G33" s="55"/>
    </row>
    <row r="34" spans="1:7" ht="21" customHeight="1">
      <c r="A34" s="22" t="s">
        <v>24</v>
      </c>
      <c r="B34" s="8" t="s">
        <v>13</v>
      </c>
      <c r="C34" s="40">
        <f>SUM(C35:C41)</f>
        <v>75889.2</v>
      </c>
      <c r="D34" s="40">
        <f>SUM(D35:D41)</f>
        <v>48732</v>
      </c>
      <c r="E34" s="35">
        <f t="shared" ref="E34:E71" si="2">D34/C34%</f>
        <v>64.21467086225708</v>
      </c>
      <c r="F34" s="40">
        <f>SUM(F35:F41)</f>
        <v>43528.400000000009</v>
      </c>
      <c r="G34" s="36">
        <f t="shared" ref="G34:G73" si="3">D34/F34%</f>
        <v>111.95449407742989</v>
      </c>
    </row>
    <row r="35" spans="1:7" ht="57" customHeight="1">
      <c r="A35" s="6" t="s">
        <v>96</v>
      </c>
      <c r="B35" s="5" t="s">
        <v>97</v>
      </c>
      <c r="C35" s="39">
        <v>8478.7000000000007</v>
      </c>
      <c r="D35" s="39">
        <v>5339.3</v>
      </c>
      <c r="E35" s="35">
        <f t="shared" si="2"/>
        <v>62.973097290858263</v>
      </c>
      <c r="F35" s="39">
        <v>4516.8999999999996</v>
      </c>
      <c r="G35" s="36">
        <f t="shared" si="3"/>
        <v>118.20717748898582</v>
      </c>
    </row>
    <row r="36" spans="1:7" ht="66" customHeight="1">
      <c r="A36" s="6" t="s">
        <v>65</v>
      </c>
      <c r="B36" s="24" t="s">
        <v>66</v>
      </c>
      <c r="C36" s="39">
        <v>25699</v>
      </c>
      <c r="D36" s="39">
        <v>14528.9</v>
      </c>
      <c r="E36" s="35">
        <f t="shared" si="2"/>
        <v>56.534884625860926</v>
      </c>
      <c r="F36" s="39">
        <v>16145.5</v>
      </c>
      <c r="G36" s="36">
        <f t="shared" si="3"/>
        <v>89.987302963674082</v>
      </c>
    </row>
    <row r="37" spans="1:7" ht="27" customHeight="1">
      <c r="A37" s="6" t="s">
        <v>117</v>
      </c>
      <c r="B37" s="24" t="s">
        <v>118</v>
      </c>
      <c r="C37" s="39">
        <v>2.7</v>
      </c>
      <c r="D37" s="39"/>
      <c r="E37" s="35"/>
      <c r="F37" s="39">
        <v>19.399999999999999</v>
      </c>
      <c r="G37" s="36"/>
    </row>
    <row r="38" spans="1:7" ht="54" customHeight="1">
      <c r="A38" s="6" t="s">
        <v>67</v>
      </c>
      <c r="B38" s="24" t="s">
        <v>68</v>
      </c>
      <c r="C38" s="39">
        <v>6613.9</v>
      </c>
      <c r="D38" s="39">
        <v>4932.8</v>
      </c>
      <c r="E38" s="35">
        <f t="shared" si="2"/>
        <v>74.582319055322884</v>
      </c>
      <c r="F38" s="39">
        <v>4661.3999999999996</v>
      </c>
      <c r="G38" s="36">
        <f t="shared" si="3"/>
        <v>105.82228515038402</v>
      </c>
    </row>
    <row r="39" spans="1:7" ht="31.5" customHeight="1">
      <c r="A39" s="6" t="s">
        <v>119</v>
      </c>
      <c r="B39" s="24" t="s">
        <v>120</v>
      </c>
      <c r="C39" s="39"/>
      <c r="D39" s="39"/>
      <c r="E39" s="35"/>
      <c r="F39" s="39">
        <v>266.39999999999998</v>
      </c>
      <c r="G39" s="36"/>
    </row>
    <row r="40" spans="1:7" ht="18.75" customHeight="1">
      <c r="A40" s="6" t="s">
        <v>92</v>
      </c>
      <c r="B40" s="24" t="s">
        <v>94</v>
      </c>
      <c r="C40" s="39">
        <v>591.5</v>
      </c>
      <c r="D40" s="39"/>
      <c r="E40" s="35">
        <f t="shared" si="2"/>
        <v>0</v>
      </c>
      <c r="F40" s="39"/>
      <c r="G40" s="36" t="e">
        <f t="shared" si="3"/>
        <v>#DIV/0!</v>
      </c>
    </row>
    <row r="41" spans="1:7">
      <c r="A41" s="6" t="s">
        <v>69</v>
      </c>
      <c r="B41" s="25" t="s">
        <v>70</v>
      </c>
      <c r="C41" s="39">
        <v>34503.4</v>
      </c>
      <c r="D41" s="39">
        <v>23931</v>
      </c>
      <c r="E41" s="35">
        <f t="shared" si="2"/>
        <v>69.358382072491409</v>
      </c>
      <c r="F41" s="39">
        <v>17918.8</v>
      </c>
      <c r="G41" s="36">
        <f t="shared" si="3"/>
        <v>133.55247003147534</v>
      </c>
    </row>
    <row r="42" spans="1:7" ht="17.25" customHeight="1">
      <c r="A42" s="22" t="s">
        <v>23</v>
      </c>
      <c r="B42" s="8" t="s">
        <v>14</v>
      </c>
      <c r="C42" s="40">
        <v>1492.4</v>
      </c>
      <c r="D42" s="40">
        <v>939.6</v>
      </c>
      <c r="E42" s="35">
        <f t="shared" si="2"/>
        <v>62.958992227284909</v>
      </c>
      <c r="F42" s="40">
        <v>816.4</v>
      </c>
      <c r="G42" s="36">
        <f t="shared" si="3"/>
        <v>115.09064184223421</v>
      </c>
    </row>
    <row r="43" spans="1:7" ht="26.25" customHeight="1">
      <c r="A43" s="6" t="s">
        <v>98</v>
      </c>
      <c r="B43" s="5" t="s">
        <v>99</v>
      </c>
      <c r="C43" s="39">
        <v>1492.4</v>
      </c>
      <c r="D43" s="39">
        <v>939.6</v>
      </c>
      <c r="E43" s="35">
        <f t="shared" si="2"/>
        <v>62.958992227284909</v>
      </c>
      <c r="F43" s="39">
        <v>816.4</v>
      </c>
      <c r="G43" s="36">
        <f t="shared" si="3"/>
        <v>115.09064184223421</v>
      </c>
    </row>
    <row r="44" spans="1:7" ht="19.5" customHeight="1">
      <c r="A44" s="22" t="s">
        <v>22</v>
      </c>
      <c r="B44" s="26" t="s">
        <v>15</v>
      </c>
      <c r="C44" s="40">
        <f>SUM(C45:C48)</f>
        <v>46200.1</v>
      </c>
      <c r="D44" s="40">
        <f>SUM(D45:D48)</f>
        <v>22011.399999999998</v>
      </c>
      <c r="E44" s="35">
        <f t="shared" si="2"/>
        <v>47.643619819004719</v>
      </c>
      <c r="F44" s="40">
        <f>SUM(F45:F48)</f>
        <v>6452.6</v>
      </c>
      <c r="G44" s="36">
        <f t="shared" si="3"/>
        <v>341.12450795028354</v>
      </c>
    </row>
    <row r="45" spans="1:7" ht="18.75" customHeight="1">
      <c r="A45" s="6" t="s">
        <v>93</v>
      </c>
      <c r="B45" s="27" t="s">
        <v>95</v>
      </c>
      <c r="C45" s="39">
        <v>148.69999999999999</v>
      </c>
      <c r="D45" s="39"/>
      <c r="E45" s="35">
        <f t="shared" si="2"/>
        <v>0</v>
      </c>
      <c r="F45" s="39"/>
      <c r="G45" s="36"/>
    </row>
    <row r="46" spans="1:7" ht="18.75" customHeight="1">
      <c r="A46" s="6" t="s">
        <v>112</v>
      </c>
      <c r="B46" s="27" t="s">
        <v>113</v>
      </c>
      <c r="C46" s="39">
        <v>12678.9</v>
      </c>
      <c r="D46" s="39">
        <v>12678.9</v>
      </c>
      <c r="E46" s="35">
        <f t="shared" si="2"/>
        <v>100</v>
      </c>
      <c r="F46" s="39">
        <v>858</v>
      </c>
      <c r="G46" s="36"/>
    </row>
    <row r="47" spans="1:7">
      <c r="A47" s="6" t="s">
        <v>71</v>
      </c>
      <c r="B47" s="28" t="s">
        <v>72</v>
      </c>
      <c r="C47" s="39">
        <v>31156.9</v>
      </c>
      <c r="D47" s="39">
        <v>8809.7999999999993</v>
      </c>
      <c r="E47" s="35">
        <f t="shared" si="2"/>
        <v>28.27559866353841</v>
      </c>
      <c r="F47" s="39">
        <v>5224.5</v>
      </c>
      <c r="G47" s="36">
        <f t="shared" si="3"/>
        <v>168.62474877978752</v>
      </c>
    </row>
    <row r="48" spans="1:7" ht="30" customHeight="1">
      <c r="A48" s="6" t="s">
        <v>73</v>
      </c>
      <c r="B48" s="23" t="s">
        <v>74</v>
      </c>
      <c r="C48" s="39">
        <v>2215.6</v>
      </c>
      <c r="D48" s="39">
        <v>522.70000000000005</v>
      </c>
      <c r="E48" s="35">
        <f t="shared" si="2"/>
        <v>23.591803574652467</v>
      </c>
      <c r="F48" s="39">
        <v>370.1</v>
      </c>
      <c r="G48" s="36">
        <f t="shared" si="3"/>
        <v>141.23209943258578</v>
      </c>
    </row>
    <row r="49" spans="1:7" ht="24" customHeight="1">
      <c r="A49" s="22" t="s">
        <v>21</v>
      </c>
      <c r="B49" s="8" t="s">
        <v>16</v>
      </c>
      <c r="C49" s="40">
        <f>SUM(C50:C52)</f>
        <v>14104.2</v>
      </c>
      <c r="D49" s="40">
        <f>SUM(D50:D52)</f>
        <v>8130.5</v>
      </c>
      <c r="E49" s="35">
        <f t="shared" si="2"/>
        <v>57.645949433502075</v>
      </c>
      <c r="F49" s="40">
        <f>SUM(F50:F52)</f>
        <v>3556.7000000000003</v>
      </c>
      <c r="G49" s="36">
        <f t="shared" si="3"/>
        <v>228.59673292658925</v>
      </c>
    </row>
    <row r="50" spans="1:7" ht="22.5" customHeight="1">
      <c r="A50" s="6" t="s">
        <v>75</v>
      </c>
      <c r="B50" s="5" t="s">
        <v>106</v>
      </c>
      <c r="C50" s="39">
        <v>220.8</v>
      </c>
      <c r="D50" s="39">
        <v>82.8</v>
      </c>
      <c r="E50" s="35">
        <f t="shared" si="2"/>
        <v>37.499999999999993</v>
      </c>
      <c r="F50" s="39">
        <v>222.8</v>
      </c>
      <c r="G50" s="36">
        <f t="shared" si="3"/>
        <v>37.163375224416512</v>
      </c>
    </row>
    <row r="51" spans="1:7">
      <c r="A51" s="6" t="s">
        <v>100</v>
      </c>
      <c r="B51" s="5" t="s">
        <v>101</v>
      </c>
      <c r="C51" s="39">
        <v>1592.8</v>
      </c>
      <c r="D51" s="39">
        <v>548.79999999999995</v>
      </c>
      <c r="E51" s="35">
        <f t="shared" si="2"/>
        <v>34.455047714716223</v>
      </c>
      <c r="F51" s="39">
        <v>172</v>
      </c>
      <c r="G51" s="36">
        <f t="shared" si="3"/>
        <v>319.06976744186045</v>
      </c>
    </row>
    <row r="52" spans="1:7" ht="22.5" customHeight="1">
      <c r="A52" s="6" t="s">
        <v>102</v>
      </c>
      <c r="B52" s="5" t="s">
        <v>103</v>
      </c>
      <c r="C52" s="39">
        <v>12290.6</v>
      </c>
      <c r="D52" s="39">
        <v>7498.9</v>
      </c>
      <c r="E52" s="35">
        <f t="shared" si="2"/>
        <v>61.013294713032721</v>
      </c>
      <c r="F52" s="39">
        <v>3161.9</v>
      </c>
      <c r="G52" s="36">
        <f t="shared" si="3"/>
        <v>237.16436319934215</v>
      </c>
    </row>
    <row r="53" spans="1:7">
      <c r="A53" s="22" t="s">
        <v>20</v>
      </c>
      <c r="B53" s="8" t="s">
        <v>17</v>
      </c>
      <c r="C53" s="40">
        <f>SUM(C54:C58)</f>
        <v>248742.9</v>
      </c>
      <c r="D53" s="40">
        <f>SUM(D54:D58)</f>
        <v>174082.6</v>
      </c>
      <c r="E53" s="35">
        <f t="shared" si="2"/>
        <v>69.984952334317882</v>
      </c>
      <c r="F53" s="40">
        <f>SUM(F54:F58)</f>
        <v>178948.8</v>
      </c>
      <c r="G53" s="36">
        <f t="shared" si="3"/>
        <v>97.280674695778913</v>
      </c>
    </row>
    <row r="54" spans="1:7">
      <c r="A54" s="6" t="s">
        <v>76</v>
      </c>
      <c r="B54" s="28" t="s">
        <v>77</v>
      </c>
      <c r="C54" s="39">
        <v>52918.5</v>
      </c>
      <c r="D54" s="39">
        <v>37492.9</v>
      </c>
      <c r="E54" s="35">
        <f t="shared" si="2"/>
        <v>70.850269754433711</v>
      </c>
      <c r="F54" s="39">
        <v>38006.5</v>
      </c>
      <c r="G54" s="36">
        <f t="shared" si="3"/>
        <v>98.648652204228227</v>
      </c>
    </row>
    <row r="55" spans="1:7" ht="11.25" customHeight="1">
      <c r="A55" s="6" t="s">
        <v>78</v>
      </c>
      <c r="B55" s="27" t="s">
        <v>79</v>
      </c>
      <c r="C55" s="39">
        <v>176977.5</v>
      </c>
      <c r="D55" s="39">
        <v>124953.9</v>
      </c>
      <c r="E55" s="35">
        <f t="shared" si="2"/>
        <v>70.604398864262393</v>
      </c>
      <c r="F55" s="39">
        <v>122019.3</v>
      </c>
      <c r="G55" s="36">
        <f t="shared" si="3"/>
        <v>102.40502936830485</v>
      </c>
    </row>
    <row r="56" spans="1:7" ht="11.25" customHeight="1">
      <c r="A56" s="6" t="s">
        <v>108</v>
      </c>
      <c r="B56" s="27" t="s">
        <v>109</v>
      </c>
      <c r="C56" s="39">
        <v>11635.5</v>
      </c>
      <c r="D56" s="39">
        <v>7033.7</v>
      </c>
      <c r="E56" s="35">
        <f t="shared" si="2"/>
        <v>60.450345924111552</v>
      </c>
      <c r="F56" s="39">
        <v>8809.2000000000007</v>
      </c>
      <c r="G56" s="36">
        <f t="shared" si="3"/>
        <v>79.844934840848197</v>
      </c>
    </row>
    <row r="57" spans="1:7">
      <c r="A57" s="6" t="s">
        <v>80</v>
      </c>
      <c r="B57" s="28" t="s">
        <v>81</v>
      </c>
      <c r="C57" s="39">
        <v>280.39999999999998</v>
      </c>
      <c r="D57" s="39">
        <v>280.39999999999998</v>
      </c>
      <c r="E57" s="35">
        <f t="shared" si="2"/>
        <v>100</v>
      </c>
      <c r="F57" s="39">
        <v>200</v>
      </c>
      <c r="G57" s="36">
        <f t="shared" si="3"/>
        <v>140.19999999999999</v>
      </c>
    </row>
    <row r="58" spans="1:7" ht="12.75" customHeight="1">
      <c r="A58" s="6" t="s">
        <v>82</v>
      </c>
      <c r="B58" s="29" t="s">
        <v>83</v>
      </c>
      <c r="C58" s="39">
        <v>6931</v>
      </c>
      <c r="D58" s="39">
        <v>4321.7</v>
      </c>
      <c r="E58" s="35">
        <f t="shared" si="2"/>
        <v>62.35319578704371</v>
      </c>
      <c r="F58" s="39">
        <v>9913.7999999999993</v>
      </c>
      <c r="G58" s="36">
        <f t="shared" si="3"/>
        <v>43.592769674595012</v>
      </c>
    </row>
    <row r="59" spans="1:7" ht="15" customHeight="1">
      <c r="A59" s="22" t="s">
        <v>25</v>
      </c>
      <c r="B59" s="30" t="s">
        <v>84</v>
      </c>
      <c r="C59" s="40">
        <v>33214.699999999997</v>
      </c>
      <c r="D59" s="40">
        <v>22241.8</v>
      </c>
      <c r="E59" s="35">
        <f t="shared" si="2"/>
        <v>66.963723893336379</v>
      </c>
      <c r="F59" s="40">
        <v>21948.2</v>
      </c>
      <c r="G59" s="36">
        <f t="shared" si="3"/>
        <v>101.3376951185063</v>
      </c>
    </row>
    <row r="60" spans="1:7">
      <c r="A60" s="6" t="s">
        <v>85</v>
      </c>
      <c r="B60" s="31" t="s">
        <v>32</v>
      </c>
      <c r="C60" s="39">
        <v>33214.699999999997</v>
      </c>
      <c r="D60" s="39">
        <v>22241.8</v>
      </c>
      <c r="E60" s="35">
        <f t="shared" si="2"/>
        <v>66.963723893336379</v>
      </c>
      <c r="F60" s="39">
        <v>21948.2</v>
      </c>
      <c r="G60" s="36">
        <f t="shared" si="3"/>
        <v>101.3376951185063</v>
      </c>
    </row>
    <row r="61" spans="1:7" ht="20.25" customHeight="1">
      <c r="A61" s="22">
        <v>1000</v>
      </c>
      <c r="B61" s="30" t="s">
        <v>18</v>
      </c>
      <c r="C61" s="40">
        <f>SUM(C62:C65)</f>
        <v>7498.1</v>
      </c>
      <c r="D61" s="40">
        <f>SUM(D62:D65)</f>
        <v>5436.3</v>
      </c>
      <c r="E61" s="35">
        <f t="shared" si="2"/>
        <v>72.502367266374137</v>
      </c>
      <c r="F61" s="40">
        <f>SUM(F62:F65)</f>
        <v>4105.0999999999995</v>
      </c>
      <c r="G61" s="36">
        <f t="shared" si="3"/>
        <v>132.42795547002513</v>
      </c>
    </row>
    <row r="62" spans="1:7">
      <c r="A62" s="6">
        <v>1001</v>
      </c>
      <c r="B62" s="25" t="s">
        <v>86</v>
      </c>
      <c r="C62" s="39">
        <v>2681.1</v>
      </c>
      <c r="D62" s="39">
        <v>2077.6</v>
      </c>
      <c r="E62" s="35">
        <f t="shared" si="2"/>
        <v>77.490582223714142</v>
      </c>
      <c r="F62" s="39">
        <v>1613.6</v>
      </c>
      <c r="G62" s="36">
        <f t="shared" si="3"/>
        <v>128.75557759048093</v>
      </c>
    </row>
    <row r="63" spans="1:7" ht="20.25" customHeight="1">
      <c r="A63" s="6">
        <v>1003</v>
      </c>
      <c r="B63" s="5" t="s">
        <v>87</v>
      </c>
      <c r="C63" s="39">
        <v>2143.6</v>
      </c>
      <c r="D63" s="39">
        <v>1257.9000000000001</v>
      </c>
      <c r="E63" s="35">
        <f t="shared" si="2"/>
        <v>58.681657025564476</v>
      </c>
      <c r="F63" s="39">
        <v>1192.8</v>
      </c>
      <c r="G63" s="36">
        <f t="shared" si="3"/>
        <v>105.45774647887326</v>
      </c>
    </row>
    <row r="64" spans="1:7">
      <c r="A64" s="6">
        <v>1004</v>
      </c>
      <c r="B64" s="25" t="s">
        <v>88</v>
      </c>
      <c r="C64" s="39">
        <v>2648.4</v>
      </c>
      <c r="D64" s="39">
        <v>2080.6999999999998</v>
      </c>
      <c r="E64" s="35">
        <f t="shared" si="2"/>
        <v>78.564416251321546</v>
      </c>
      <c r="F64" s="39">
        <v>1280.8</v>
      </c>
      <c r="G64" s="36">
        <f t="shared" si="3"/>
        <v>162.45315427857588</v>
      </c>
    </row>
    <row r="65" spans="1:7" ht="26.25" customHeight="1">
      <c r="A65" s="6">
        <v>1006</v>
      </c>
      <c r="B65" s="24" t="s">
        <v>104</v>
      </c>
      <c r="C65" s="39">
        <v>25</v>
      </c>
      <c r="D65" s="39">
        <v>20.100000000000001</v>
      </c>
      <c r="E65" s="35">
        <f t="shared" si="2"/>
        <v>80.400000000000006</v>
      </c>
      <c r="F65" s="39">
        <v>17.899999999999999</v>
      </c>
      <c r="G65" s="36">
        <f t="shared" si="3"/>
        <v>112.2905027932961</v>
      </c>
    </row>
    <row r="66" spans="1:7" ht="18.75" customHeight="1">
      <c r="A66" s="22">
        <v>1100</v>
      </c>
      <c r="B66" s="8" t="s">
        <v>29</v>
      </c>
      <c r="C66" s="40">
        <v>166.1</v>
      </c>
      <c r="D66" s="40">
        <v>166.1</v>
      </c>
      <c r="E66" s="35">
        <f t="shared" si="2"/>
        <v>100</v>
      </c>
      <c r="F66" s="40">
        <v>161</v>
      </c>
      <c r="G66" s="36">
        <f t="shared" si="3"/>
        <v>103.16770186335403</v>
      </c>
    </row>
    <row r="67" spans="1:7">
      <c r="A67" s="6">
        <v>1102</v>
      </c>
      <c r="B67" s="25" t="s">
        <v>89</v>
      </c>
      <c r="C67" s="39">
        <v>166.1</v>
      </c>
      <c r="D67" s="39">
        <v>166.1</v>
      </c>
      <c r="E67" s="35">
        <f t="shared" si="2"/>
        <v>100</v>
      </c>
      <c r="F67" s="39">
        <v>161</v>
      </c>
      <c r="G67" s="36">
        <f t="shared" si="3"/>
        <v>103.16770186335403</v>
      </c>
    </row>
    <row r="68" spans="1:7" ht="19.5" customHeight="1">
      <c r="A68" s="22">
        <v>1200</v>
      </c>
      <c r="B68" s="8" t="s">
        <v>30</v>
      </c>
      <c r="C68" s="40">
        <v>544.9</v>
      </c>
      <c r="D68" s="40">
        <v>544.9</v>
      </c>
      <c r="E68" s="35">
        <f t="shared" si="2"/>
        <v>100</v>
      </c>
      <c r="F68" s="40">
        <v>378.2</v>
      </c>
      <c r="G68" s="36">
        <f t="shared" si="3"/>
        <v>144.07720782654678</v>
      </c>
    </row>
    <row r="69" spans="1:7">
      <c r="A69" s="6">
        <v>1202</v>
      </c>
      <c r="B69" s="25" t="s">
        <v>90</v>
      </c>
      <c r="C69" s="39">
        <v>544.9</v>
      </c>
      <c r="D69" s="39">
        <v>544.9</v>
      </c>
      <c r="E69" s="35">
        <f t="shared" si="2"/>
        <v>100</v>
      </c>
      <c r="F69" s="39">
        <v>378.2</v>
      </c>
      <c r="G69" s="36">
        <f t="shared" si="3"/>
        <v>144.07720782654678</v>
      </c>
    </row>
    <row r="70" spans="1:7" ht="25.5" customHeight="1">
      <c r="A70" s="22">
        <v>1300</v>
      </c>
      <c r="B70" s="32" t="s">
        <v>33</v>
      </c>
      <c r="C70" s="40">
        <v>12.5</v>
      </c>
      <c r="D70" s="39">
        <v>1.5</v>
      </c>
      <c r="E70" s="35">
        <f t="shared" si="2"/>
        <v>12</v>
      </c>
      <c r="F70" s="39"/>
      <c r="G70" s="36"/>
    </row>
    <row r="71" spans="1:7" ht="24.75" customHeight="1">
      <c r="A71" s="6">
        <v>1301</v>
      </c>
      <c r="B71" s="24" t="s">
        <v>91</v>
      </c>
      <c r="C71" s="39">
        <v>12.5</v>
      </c>
      <c r="D71" s="39">
        <v>1.5</v>
      </c>
      <c r="E71" s="35">
        <f t="shared" si="2"/>
        <v>12</v>
      </c>
      <c r="F71" s="39"/>
      <c r="G71" s="36"/>
    </row>
    <row r="72" spans="1:7" ht="36.75" customHeight="1">
      <c r="A72" s="6"/>
      <c r="B72" s="23"/>
      <c r="C72" s="39"/>
      <c r="D72" s="39"/>
      <c r="E72" s="35"/>
      <c r="F72" s="39"/>
      <c r="G72" s="36"/>
    </row>
    <row r="73" spans="1:7" ht="26.25" customHeight="1">
      <c r="A73" s="22"/>
      <c r="B73" s="8" t="s">
        <v>19</v>
      </c>
      <c r="C73" s="40">
        <f>C34+C42+C44+C49+C53+C59+C61+C66+C68+C70</f>
        <v>427865.1</v>
      </c>
      <c r="D73" s="40">
        <f>D34+D42+D44+D49+D53+D59+D61+D66+D68+D70</f>
        <v>282286.7</v>
      </c>
      <c r="E73" s="35">
        <f>D73/C73%</f>
        <v>65.975631104289647</v>
      </c>
      <c r="F73" s="40">
        <f>F34+F42+F44+F49+F53+F59+F61+F66+F68+F70</f>
        <v>259895.40000000002</v>
      </c>
      <c r="G73" s="36">
        <f t="shared" si="3"/>
        <v>108.61550454529014</v>
      </c>
    </row>
    <row r="74" spans="1:7" ht="15.75">
      <c r="A74" s="33"/>
      <c r="B74" s="33"/>
      <c r="C74" s="33"/>
      <c r="D74" s="33"/>
      <c r="E74" s="33"/>
      <c r="F74" s="33"/>
      <c r="G74" s="33"/>
    </row>
    <row r="75" spans="1:7" ht="15.75">
      <c r="A75" s="53" t="s">
        <v>28</v>
      </c>
      <c r="B75" s="53"/>
      <c r="C75" s="53"/>
      <c r="D75" s="33"/>
      <c r="E75" s="33" t="s">
        <v>35</v>
      </c>
      <c r="F75" s="33"/>
      <c r="G75" s="33"/>
    </row>
  </sheetData>
  <mergeCells count="16">
    <mergeCell ref="A75:C75"/>
    <mergeCell ref="C32:C33"/>
    <mergeCell ref="D32:D33"/>
    <mergeCell ref="G6:G7"/>
    <mergeCell ref="E32:E33"/>
    <mergeCell ref="F32:F33"/>
    <mergeCell ref="G32:G33"/>
    <mergeCell ref="B32:B33"/>
    <mergeCell ref="B3:E3"/>
    <mergeCell ref="A4:F4"/>
    <mergeCell ref="A6:A7"/>
    <mergeCell ref="B6:B7"/>
    <mergeCell ref="C6:C7"/>
    <mergeCell ref="D6:D7"/>
    <mergeCell ref="E6:E7"/>
    <mergeCell ref="F6:F7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Пользователь Windows</cp:lastModifiedBy>
  <cp:lastPrinted>2017-04-06T11:56:38Z</cp:lastPrinted>
  <dcterms:created xsi:type="dcterms:W3CDTF">2016-07-19T06:38:34Z</dcterms:created>
  <dcterms:modified xsi:type="dcterms:W3CDTF">2019-10-08T12:45:45Z</dcterms:modified>
</cp:coreProperties>
</file>