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811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'Лист1'!$A$2:$E$83</definedName>
  </definedNames>
  <calcPr fullCalcOnLoad="1"/>
</workbook>
</file>

<file path=xl/sharedStrings.xml><?xml version="1.0" encoding="utf-8"?>
<sst xmlns="http://schemas.openxmlformats.org/spreadsheetml/2006/main" count="148" uniqueCount="146">
  <si>
    <t>Наименование доходов</t>
  </si>
  <si>
    <t>НАЛОГИ НА СОВОКУПНЫЙ ДОХОД</t>
  </si>
  <si>
    <t>Единый сельскохозяйственный налог</t>
  </si>
  <si>
    <t>ВСЕГО ДОХОДОВ</t>
  </si>
  <si>
    <t>НАЛОГИ НА ПРИБЫЛЬ,ДОХОДЫ</t>
  </si>
  <si>
    <t>1 00 00000 00 0000 000</t>
  </si>
  <si>
    <t>1 01 00000 00 0000 000</t>
  </si>
  <si>
    <t>1 05 00000 00 0000 000</t>
  </si>
  <si>
    <t>1 08 00000 00 0000 000</t>
  </si>
  <si>
    <t>1 16 00000 00 0000 000</t>
  </si>
  <si>
    <t>1 11 05000 00 0000 120</t>
  </si>
  <si>
    <t>НАЛОГОВЫЕ И НЕНАЛОГОВЫЕ ДОХОДЫ</t>
  </si>
  <si>
    <t xml:space="preserve">ГОСУДАРСТВЕННАЯ ПОШЛИНА </t>
  </si>
  <si>
    <t>2 00 00000 00 0000 000</t>
  </si>
  <si>
    <t>БЕЗВОЗМЕЗДНЫЕ ПОСТУПЛЕНИЯ</t>
  </si>
  <si>
    <t>2 02 00000 00 0000 000</t>
  </si>
  <si>
    <t>Субсидии бюджетам субъектов РФ и муниципальных образований</t>
  </si>
  <si>
    <t>1 12 00000 00 0000 000</t>
  </si>
  <si>
    <t>Прочие безвозмездные поступления в бюджет муниципального района</t>
  </si>
  <si>
    <t>1 11 05035 05 0000 120</t>
  </si>
  <si>
    <t>Единый налог на вмененный доход для отдельных видов деятельности</t>
  </si>
  <si>
    <t>ПЛАТЕЖИ ПРИ ПОЛЬЗОВАНИИ ПРИРОДНЫМИ РЕСУРСАМИ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</si>
  <si>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</si>
  <si>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ШТРАФЫ,САНКЦИИ,ВОЗМЕЩЕНИЕ УЩЕРБА</t>
  </si>
  <si>
    <t>НАЛОГОВЫЕ  ДОХОДЫ</t>
  </si>
  <si>
    <t xml:space="preserve"> НЕНАЛОГОВЫЕ ДОХОДЫ</t>
  </si>
  <si>
    <t>Субвенции бюджетам субъектов РФ и муниципальных образований</t>
  </si>
  <si>
    <t>Безвозмездные поступления от других бюджетов бюджетной системы Российской Федерации</t>
  </si>
  <si>
    <t>Налог на доходы физических лиц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</si>
  <si>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 (за исключением имущества муниципальных бюджетных и автономных учреждений)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</si>
  <si>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</si>
  <si>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1 14 00000 00 0000 000</t>
  </si>
  <si>
    <t>ДОХОДЫ ОТ ПРОДАЖИ МАТЕРИАЛЬНЫХ И НЕМАТЕРИАЛЬНЫХ АКТИВОВ</t>
  </si>
  <si>
    <t>1 12 01000 01 0000 120</t>
  </si>
  <si>
    <t>Плата за негативное воздействие на окружающую среду</t>
  </si>
  <si>
    <t>1 01 02000 01 0000 110</t>
  </si>
  <si>
    <t>ДОХОДЫ ОТ ИСПОЛЬЗОВАНИЯ ИМУЩЕСТВА, НАХОДЯЩЕГОСЯ В ГОСУДАРСТВЕННОЙ И МУНИЦИПАЛЬНОЙ СОБСТВЕННОСТИ</t>
  </si>
  <si>
    <t>1 14 02053 05 0000 410</t>
  </si>
  <si>
    <t>1 11 07015 05 0000 120</t>
  </si>
  <si>
    <t>Доходы от перечисления части прибыли , государственных и муниципальных  унитарных предприятий, остающейся после уплаты налогов и обязательных платежей</t>
  </si>
  <si>
    <t>1 13 02995 05 0000 130</t>
  </si>
  <si>
    <t>Прочие доходы от компенсации затрат бюджетов муниципальных районов</t>
  </si>
  <si>
    <t xml:space="preserve">Субвенции бюджетам муниципальных районов области на осуществление органами местного самоуправления государственных полномочий по предоставлению компенсации  родительской платы за содержание ребенка за присморт и уход за детьми в  образовательных организациях, реализующих основную общеобразовательную программу дошкольного образования:  </t>
  </si>
  <si>
    <t>1 03 00000 01 0000 110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</si>
  <si>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</si>
  <si>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</si>
  <si>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, подлежащие распределению в консолидированные бюджеты субъектов Российской Федерации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</si>
  <si>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</si>
  <si>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>1 11 05013 13 0000 120</t>
  </si>
  <si>
    <t xml:space="preserve">Иные межбюджетные трансферты 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</si>
  <si>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</si>
  <si>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1 11 05075 05 0000 120</t>
  </si>
  <si>
    <t>Доходы от сдачи в аренду имущества, составляющего казну  муниципальных районов   (за исключением земельных участков)</t>
  </si>
  <si>
    <t>Налог, взимаемый в связи с применением патентной сисиемы налогообложения</t>
  </si>
  <si>
    <t>1 14 06025 05 0000 430</t>
  </si>
  <si>
    <t xml:space="preserve">Доходы от продажи земельных участков, находящихся в собственности муниципальных районов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</si>
  <si>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</si>
  <si>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1 11 05013 05 0000 120</t>
  </si>
  <si>
    <t>(тыс. рублей)</t>
  </si>
  <si>
    <t>Код бюджетной классификации</t>
  </si>
  <si>
    <t>1 05 02000 02 0000 110</t>
  </si>
  <si>
    <t>1 05 03000 01 0000 110</t>
  </si>
  <si>
    <t>1 05 04000 02 0000 110</t>
  </si>
  <si>
    <t>111 00000 00 00000 000</t>
  </si>
  <si>
    <t>1 08 03000 01 0000 110</t>
  </si>
  <si>
    <t>Государственная пошлина по делам, рассматриваемым в судах общей юрисдикции, мировыми судьями</t>
  </si>
  <si>
    <t xml:space="preserve">Прочие безвозмездные поступления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</si>
  <si>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</si>
  <si>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Доходы от продажи  земельных участков, государственная собственность на которые не разграничена и  которые расположены в границах сельских поселений и межселенных территорий муниципальных районов</t>
  </si>
  <si>
    <t>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</si>
  <si>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</si>
  <si>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1 14 06013 05 0000 430</t>
  </si>
  <si>
    <t>Субвенции бюджетам муниципальных районов области 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</si>
  <si>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Субсидии бюджетам муниципальных районов на поддержку отрасли культуры: подключение муниципальных общелоступных библиотек к информационной сети "Интернет" и развитие библиотечного дела с учетом задачи расштрения информационных технологий и оцифрофки</t>
  </si>
  <si>
    <t>Приложение №1</t>
  </si>
  <si>
    <t>2 02 15000 00 0000 150</t>
  </si>
  <si>
    <t>2 02 20000 00 0000 150</t>
  </si>
  <si>
    <t>2 02 25519 05 0000 150</t>
  </si>
  <si>
    <t>2 02 29999 05 0075 150</t>
  </si>
  <si>
    <t>2 02 30000 00 0000 150</t>
  </si>
  <si>
    <t>2 02 30024 05 0001 150</t>
  </si>
  <si>
    <t>2 02 30024 05 0003 150</t>
  </si>
  <si>
    <t>2 02 30024 05 0007 150</t>
  </si>
  <si>
    <t>2 02 30024 05 0008 150</t>
  </si>
  <si>
    <t>2 02 30024 05 0009 150</t>
  </si>
  <si>
    <t>2 02 30024 05 0016 150</t>
  </si>
  <si>
    <t>2 02 30024 05 0010 150</t>
  </si>
  <si>
    <t>2 02 30024 05 0011 150</t>
  </si>
  <si>
    <t>2 02 30024 05 0014 150</t>
  </si>
  <si>
    <t>2 02 30024 05 0012 150</t>
  </si>
  <si>
    <t>2 02 30024 05 0015 150</t>
  </si>
  <si>
    <t>2 02 30024 05 0027 150</t>
  </si>
  <si>
    <t>2 02 30024 05 0028 150</t>
  </si>
  <si>
    <t xml:space="preserve">2 02 30024 05 0029 150 </t>
  </si>
  <si>
    <t xml:space="preserve">2 02 30024 05 0037 150 </t>
  </si>
  <si>
    <t xml:space="preserve">2 02 30024 05 0040 150 </t>
  </si>
  <si>
    <t>2 02 40000 00 0000 150</t>
  </si>
  <si>
    <t>2 02 40014 05 0000 150</t>
  </si>
  <si>
    <t>2 07 00000 00 0000 150</t>
  </si>
  <si>
    <t>2 07 05030 05 0000 150</t>
  </si>
  <si>
    <t>2021 год</t>
  </si>
  <si>
    <t xml:space="preserve">Субсидии бюджетам муниципальных районов области на обеспечение повышения оплаты труда некоторых категорий работников муниципальных учреждений </t>
  </si>
  <si>
    <t xml:space="preserve">Cубсидии бюджетам муниципальных районов области на сохранение достигнутых показателей повышения оплаты труда отдельных категорий работников бюджетной сферы
</t>
  </si>
  <si>
    <t>2 02 29999 05 0078 150</t>
  </si>
  <si>
    <t>Cубвенции бюджетам муниципальных районов области на финансовое обеспечение образовательной деятельности муниципальных общеобразовательных учреждений</t>
  </si>
  <si>
    <t xml:space="preserve">Субвенции бюджетам муниципальных районов области на 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 </t>
  </si>
  <si>
    <t>Субвенции бюджетам муниципальных районов области на исполнение государственных полномочий по расчету и предоставлению дотаций поселениям</t>
  </si>
  <si>
    <t>Cубвенции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</si>
  <si>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 обеспечение деятельности штатных работников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</si>
  <si>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</si>
  <si>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Cубвенции бюджетам муниципальных районов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</si>
  <si>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Субвенции  бюджетам муниципальных районов области на осуществление органами местного самоуправления государственных полномочий предоставлению гражданам субсидий на оплату жилого помещения и коммунальных услуг, всего:</t>
  </si>
  <si>
    <t xml:space="preserve">Cубвенции бюджетам муниципальных районов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</si>
  <si>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</si>
  <si>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Cубвенции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управлению охраной труда</t>
  </si>
  <si>
    <r>
      <t>Cубвенции бюджетам муниципальных районов области на частично</t>
    </r>
    <r>
      <rPr>
        <strike/>
        <sz val="12"/>
        <rFont val="Times New Roman"/>
        <family val="1"/>
      </rPr>
      <t>е</t>
    </r>
    <r>
      <rPr>
        <sz val="12"/>
        <rFont val="Times New Roman"/>
        <family val="1"/>
      </rPr>
      <t xml:space="preserve">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  </r>
  </si>
  <si>
    <t>Cубвенции бюджетам муниципальных районов области на предоставление 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</si>
  <si>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</si>
  <si>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Cубвенции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</si>
  <si>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 xml:space="preserve">2 02 30024 05 0039 150 </t>
  </si>
  <si>
    <t>Субсидии бюджетам муниципальных районов на поддержку отрасли культуры: государственная  поддержка лучших работников сельских учреждений культуры</t>
  </si>
  <si>
    <t>2 02 25169 05 0000 150</t>
  </si>
  <si>
    <t>Субсидии бюджетам муниципальных районов области на обновление материально-технической базы для формирования обучающихся современных технологических и гуманитарных навыков</t>
  </si>
  <si>
    <t>202 29999 05 0086 150</t>
  </si>
  <si>
    <t>Субсидии бюджетам муниципальных районов области на проведение капитального и текущего ремонтов муниципальных образовательных организаций</t>
  </si>
  <si>
    <t>202 29999 05 0087 150</t>
  </si>
  <si>
    <t>Субсидии бюджетам муниципальных районов области на обеспечение условий для создания центров образования цифрового и гуманитарного профилей</t>
  </si>
  <si>
    <t>2 02 35120 05 0000 150</t>
  </si>
  <si>
    <t>Субвенции бюджетам муниципальных районов на составление(изменение, дополнение) списков кандидатов в присяжные заседатели федеральных судов общей юрисдикции в Российской Федерации</t>
  </si>
  <si>
    <t xml:space="preserve"> Поступление доходов районного бюджета  на 2020 год и на плановый период 2021 и 2022 годов</t>
  </si>
  <si>
    <t>2022 год</t>
  </si>
  <si>
    <t>Дотация бюджетам муниципальных районов на поддержку мер по обеспечению сбалансированности бюджетов</t>
  </si>
  <si>
    <t>2 02 15002 05 0000 150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</si>
  <si>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</si>
  <si>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2 02 25576 05 0000 150</t>
  </si>
  <si>
    <t>Субсидии бюджетам муниципальных районов области на реализацию мероприятий по благоустройству сельских территорий</t>
  </si>
  <si>
    <t>2 02 25467 05 0000 150</t>
  </si>
  <si>
    <t>Субсидия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</si>
  <si>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Дотации бюджетам субъектов РФ и муниципальных образований</t>
  </si>
  <si>
    <t xml:space="preserve">к решению муниципального Собрания </t>
  </si>
  <si>
    <t xml:space="preserve">Федоровского муниципального района </t>
  </si>
  <si>
    <t>2 02 15001 05 0000 150</t>
  </si>
  <si>
    <t>2020 год</t>
  </si>
  <si>
    <t>от  20. 12. 2019 № 395</t>
  </si>
  <si>
    <t>Субсидии бюджетам муниципальных районов области на 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</t>
  </si>
  <si>
    <t>2 02 29999 05 0099 150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</si>
</sst>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_);\(#,##0.0\)"/>
    <numFmt numFmtId="178" formatCode="#,##0.0"/>
  </numFmts>
  <fonts count="48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trike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1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6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1" fontId="6" fillId="0" borderId="10" xfId="0" applyNumberFormat="1" applyFont="1" applyFill="1" applyBorder="1" applyAlignment="1">
      <alignment horizontal="left"/>
    </xf>
    <xf numFmtId="1" fontId="6" fillId="0" borderId="10" xfId="0" applyNumberFormat="1" applyFont="1" applyFill="1" applyBorder="1" applyAlignment="1">
      <alignment wrapText="1" shrinkToFit="1"/>
    </xf>
    <xf numFmtId="1" fontId="5" fillId="0" borderId="10" xfId="0" applyNumberFormat="1" applyFont="1" applyFill="1" applyBorder="1" applyAlignment="1">
      <alignment wrapText="1" shrinkToFit="1"/>
    </xf>
    <xf numFmtId="1" fontId="5" fillId="0" borderId="10" xfId="0" applyNumberFormat="1" applyFont="1" applyFill="1" applyBorder="1" applyAlignment="1">
      <alignment horizontal="left" wrapText="1" shrinkToFit="1"/>
    </xf>
    <xf numFmtId="1" fontId="6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wrapText="1"/>
    </xf>
    <xf numFmtId="1" fontId="6" fillId="0" borderId="10" xfId="0" applyNumberFormat="1" applyFont="1" applyFill="1" applyBorder="1" applyAlignment="1">
      <alignment horizontal="left" wrapText="1" shrinkToFit="1"/>
    </xf>
    <xf numFmtId="1" fontId="5" fillId="0" borderId="10" xfId="0" applyNumberFormat="1" applyFont="1" applyFill="1" applyBorder="1" applyAlignment="1">
      <alignment horizontal="left"/>
    </xf>
    <xf numFmtId="49" fontId="6" fillId="0" borderId="10" xfId="0" applyNumberFormat="1" applyFont="1" applyBorder="1" applyAlignment="1">
      <alignment horizontal="justify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1" fontId="5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4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 shrinkToFit="1"/>
    </xf>
    <xf numFmtId="0" fontId="5" fillId="0" borderId="10" xfId="0" applyFont="1" applyFill="1" applyBorder="1" applyAlignment="1">
      <alignment horizontal="left"/>
    </xf>
    <xf numFmtId="178" fontId="46" fillId="0" borderId="0" xfId="0" applyNumberFormat="1" applyFont="1" applyFill="1" applyAlignment="1">
      <alignment horizontal="right" wrapText="1"/>
    </xf>
    <xf numFmtId="178" fontId="46" fillId="0" borderId="10" xfId="0" applyNumberFormat="1" applyFont="1" applyFill="1" applyBorder="1" applyAlignment="1">
      <alignment horizontal="right" wrapText="1"/>
    </xf>
    <xf numFmtId="178" fontId="6" fillId="0" borderId="10" xfId="0" applyNumberFormat="1" applyFont="1" applyFill="1" applyBorder="1" applyAlignment="1">
      <alignment horizontal="right" wrapText="1"/>
    </xf>
    <xf numFmtId="178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vertical="top" wrapText="1"/>
    </xf>
    <xf numFmtId="0" fontId="8" fillId="34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34" borderId="11" xfId="0" applyFont="1" applyFill="1" applyBorder="1" applyAlignment="1">
      <alignment vertical="center" wrapText="1"/>
    </xf>
    <xf numFmtId="178" fontId="46" fillId="0" borderId="12" xfId="0" applyNumberFormat="1" applyFont="1" applyFill="1" applyBorder="1" applyAlignment="1">
      <alignment horizontal="right" wrapText="1"/>
    </xf>
    <xf numFmtId="1" fontId="6" fillId="0" borderId="13" xfId="0" applyNumberFormat="1" applyFont="1" applyFill="1" applyBorder="1" applyAlignment="1">
      <alignment horizontal="left" wrapText="1" shrinkToFit="1"/>
    </xf>
    <xf numFmtId="0" fontId="6" fillId="0" borderId="13" xfId="0" applyFont="1" applyFill="1" applyBorder="1" applyAlignment="1">
      <alignment/>
    </xf>
    <xf numFmtId="1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6" fillId="0" borderId="10" xfId="0" applyFont="1" applyBorder="1" applyAlignment="1">
      <alignment wrapText="1"/>
    </xf>
    <xf numFmtId="49" fontId="47" fillId="0" borderId="10" xfId="53" applyNumberFormat="1" applyFont="1" applyFill="1" applyBorder="1" applyAlignment="1">
      <alignment wrapText="1"/>
      <protection/>
    </xf>
    <xf numFmtId="0" fontId="5" fillId="0" borderId="10" xfId="0" applyFont="1" applyFill="1" applyBorder="1" applyAlignment="1">
      <alignment horizontal="left" wrapText="1" shrinkToFit="1"/>
    </xf>
    <xf numFmtId="0" fontId="6" fillId="0" borderId="10" xfId="0" applyFont="1" applyBorder="1" applyAlignment="1">
      <alignment horizontal="left" wrapText="1"/>
    </xf>
    <xf numFmtId="178" fontId="5" fillId="0" borderId="10" xfId="0" applyNumberFormat="1" applyFont="1" applyFill="1" applyBorder="1" applyAlignment="1">
      <alignment horizontal="right"/>
    </xf>
    <xf numFmtId="178" fontId="46" fillId="0" borderId="16" xfId="0" applyNumberFormat="1" applyFont="1" applyFill="1" applyBorder="1" applyAlignment="1">
      <alignment horizontal="right"/>
    </xf>
    <xf numFmtId="178" fontId="46" fillId="0" borderId="10" xfId="0" applyNumberFormat="1" applyFont="1" applyFill="1" applyBorder="1" applyAlignment="1">
      <alignment horizontal="right"/>
    </xf>
    <xf numFmtId="178" fontId="6" fillId="0" borderId="10" xfId="0" applyNumberFormat="1" applyFont="1" applyFill="1" applyBorder="1" applyAlignment="1">
      <alignment horizontal="right" wrapText="1" shrinkToFit="1"/>
    </xf>
    <xf numFmtId="178" fontId="5" fillId="0" borderId="10" xfId="0" applyNumberFormat="1" applyFont="1" applyFill="1" applyBorder="1" applyAlignment="1">
      <alignment horizontal="right" wrapText="1" shrinkToFit="1"/>
    </xf>
    <xf numFmtId="178" fontId="6" fillId="0" borderId="13" xfId="0" applyNumberFormat="1" applyFont="1" applyFill="1" applyBorder="1" applyAlignment="1">
      <alignment horizontal="right"/>
    </xf>
    <xf numFmtId="178" fontId="6" fillId="0" borderId="10" xfId="0" applyNumberFormat="1" applyFont="1" applyBorder="1" applyAlignment="1">
      <alignment horizontal="right" wrapText="1"/>
    </xf>
    <xf numFmtId="178" fontId="6" fillId="0" borderId="16" xfId="0" applyNumberFormat="1" applyFont="1" applyFill="1" applyBorder="1" applyAlignment="1">
      <alignment horizontal="right"/>
    </xf>
    <xf numFmtId="1" fontId="6" fillId="0" borderId="10" xfId="0" applyNumberFormat="1" applyFont="1" applyFill="1" applyBorder="1" applyAlignment="1">
      <alignment wrapText="1"/>
    </xf>
    <xf numFmtId="2" fontId="6" fillId="0" borderId="10" xfId="0" applyNumberFormat="1" applyFont="1" applyBorder="1" applyAlignment="1">
      <alignment horizontal="justify" wrapText="1"/>
    </xf>
    <xf numFmtId="0" fontId="8" fillId="0" borderId="10" xfId="0" applyFont="1" applyBorder="1" applyAlignment="1">
      <alignment horizontal="justify"/>
    </xf>
    <xf numFmtId="0" fontId="8" fillId="0" borderId="10" xfId="0" applyFont="1" applyBorder="1" applyAlignment="1">
      <alignment wrapText="1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1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O98"/>
  <sheetViews>
    <sheetView tabSelected="1" zoomScaleSheetLayoutView="100" workbookViewId="0" topLeftCell="A81">
      <selection activeCell="C45" sqref="C45"/>
    </sheetView>
  </sheetViews>
  <sheetFormatPr defaultColWidth="9.00390625" defaultRowHeight="12.75"/>
  <cols>
    <col min="1" max="1" width="23.875" style="1" customWidth="1"/>
    <col min="2" max="2" width="82.25390625" style="0" customWidth="1"/>
    <col min="3" max="3" width="10.75390625" style="0" customWidth="1"/>
    <col min="4" max="4" width="12.875" style="0" customWidth="1"/>
    <col min="5" max="5" width="12.00390625" style="0" customWidth="1"/>
    <col min="12" max="12" width="8.875" style="0" customWidth="1"/>
    <col min="13" max="14" width="9.125" style="0" hidden="1" customWidth="1"/>
    <col min="15" max="15" width="25.25390625" style="0" customWidth="1"/>
    <col min="16" max="16" width="23.125" style="0" customWidth="1"/>
  </cols>
  <sheetData>
    <row r="2" spans="1:5" ht="47.25" customHeight="1">
      <c r="A2" s="5"/>
      <c r="B2" s="25"/>
      <c r="C2" s="27" t="s">
        <v>74</v>
      </c>
      <c r="D2" s="27"/>
      <c r="E2" s="27"/>
    </row>
    <row r="3" spans="1:5" ht="15" customHeight="1">
      <c r="A3" s="5"/>
      <c r="B3" s="20"/>
      <c r="C3" s="76" t="s">
        <v>139</v>
      </c>
      <c r="D3" s="76"/>
      <c r="E3" s="77"/>
    </row>
    <row r="4" spans="1:5" ht="15" customHeight="1">
      <c r="A4" s="5"/>
      <c r="B4" s="24"/>
      <c r="C4" s="76" t="s">
        <v>140</v>
      </c>
      <c r="D4" s="76"/>
      <c r="E4" s="77"/>
    </row>
    <row r="5" spans="1:5" ht="15" customHeight="1">
      <c r="A5" s="5"/>
      <c r="B5" s="26"/>
      <c r="C5" s="76" t="s">
        <v>143</v>
      </c>
      <c r="D5" s="76"/>
      <c r="E5" s="27"/>
    </row>
    <row r="6" spans="1:2" ht="15" customHeight="1">
      <c r="A6" s="5"/>
      <c r="B6" s="26"/>
    </row>
    <row r="7" spans="1:5" ht="15.75" customHeight="1">
      <c r="A7" s="28" t="s">
        <v>129</v>
      </c>
      <c r="B7" s="72"/>
      <c r="C7" s="73"/>
      <c r="D7" s="73"/>
      <c r="E7" s="73"/>
    </row>
    <row r="8" spans="1:5" ht="27.75" customHeight="1">
      <c r="A8" s="30"/>
      <c r="B8" s="28"/>
      <c r="C8" s="29"/>
      <c r="D8" s="29"/>
      <c r="E8" s="31" t="s">
        <v>58</v>
      </c>
    </row>
    <row r="9" spans="1:6" ht="30.75" customHeight="1">
      <c r="A9" s="32" t="s">
        <v>59</v>
      </c>
      <c r="B9" s="33" t="s">
        <v>0</v>
      </c>
      <c r="C9" s="34" t="s">
        <v>142</v>
      </c>
      <c r="D9" s="34" t="s">
        <v>100</v>
      </c>
      <c r="E9" s="34" t="s">
        <v>130</v>
      </c>
      <c r="F9" s="19"/>
    </row>
    <row r="10" spans="1:145" s="4" customFormat="1" ht="14.25">
      <c r="A10" s="8" t="s">
        <v>5</v>
      </c>
      <c r="B10" s="36" t="s">
        <v>11</v>
      </c>
      <c r="C10" s="60">
        <f>SUM(C11,C22)</f>
        <v>63845</v>
      </c>
      <c r="D10" s="60">
        <f>SUM(D11,D22)</f>
        <v>67205</v>
      </c>
      <c r="E10" s="60">
        <f>SUM(E11,E22)</f>
        <v>70378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</row>
    <row r="11" spans="1:145" s="4" customFormat="1" ht="15">
      <c r="A11" s="7"/>
      <c r="B11" s="36" t="s">
        <v>24</v>
      </c>
      <c r="C11" s="60">
        <f>SUM(C12,C16,C20,C15)</f>
        <v>53405.5</v>
      </c>
      <c r="D11" s="60">
        <f>SUM(D12,D16,D20,D15)</f>
        <v>56662.2</v>
      </c>
      <c r="E11" s="60">
        <f>SUM(E12,E16,E20,E15)</f>
        <v>59785.8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</row>
    <row r="12" spans="1:145" s="3" customFormat="1" ht="14.25">
      <c r="A12" s="22" t="s">
        <v>6</v>
      </c>
      <c r="B12" s="36" t="s">
        <v>4</v>
      </c>
      <c r="C12" s="60">
        <f>SUM(C13)</f>
        <v>29606.2</v>
      </c>
      <c r="D12" s="60">
        <f>SUM(D13)</f>
        <v>31226.4</v>
      </c>
      <c r="E12" s="60">
        <f>SUM(E13)</f>
        <v>33400.8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</row>
    <row r="13" spans="1:145" ht="15">
      <c r="A13" s="13" t="s">
        <v>35</v>
      </c>
      <c r="B13" s="9" t="s">
        <v>28</v>
      </c>
      <c r="C13" s="44">
        <v>29606.2</v>
      </c>
      <c r="D13" s="44">
        <v>31226.4</v>
      </c>
      <c r="E13" s="44">
        <v>33400.8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</row>
    <row r="14" spans="1:145" ht="27.75" customHeight="1">
      <c r="A14" s="12" t="s">
        <v>44</v>
      </c>
      <c r="B14" s="45" t="s">
        <v>45</v>
      </c>
      <c r="C14" s="60">
        <f>C15</f>
        <v>14480</v>
      </c>
      <c r="D14" s="60">
        <f>D15</f>
        <v>15650</v>
      </c>
      <c r="E14" s="60">
        <f>E15</f>
        <v>16302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</row>
    <row r="15" spans="1:145" ht="33.75" customHeight="1">
      <c r="A15" s="12" t="s">
        <v>43</v>
      </c>
      <c r="B15" s="10" t="s">
        <v>46</v>
      </c>
      <c r="C15" s="44">
        <v>14480</v>
      </c>
      <c r="D15" s="44">
        <v>15650</v>
      </c>
      <c r="E15" s="44">
        <v>16302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</row>
    <row r="16" spans="1:145" s="3" customFormat="1" ht="14.25">
      <c r="A16" s="8" t="s">
        <v>7</v>
      </c>
      <c r="B16" s="36" t="s">
        <v>1</v>
      </c>
      <c r="C16" s="60">
        <f>SUM(C17:C18,C19)</f>
        <v>7283.3</v>
      </c>
      <c r="D16" s="60">
        <f>SUM(D17:D18,D19)</f>
        <v>7597.1</v>
      </c>
      <c r="E16" s="60">
        <f>SUM(E17:E18,E19)</f>
        <v>7698.5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</row>
    <row r="17" spans="1:145" ht="14.25" customHeight="1">
      <c r="A17" s="7" t="s">
        <v>60</v>
      </c>
      <c r="B17" s="10" t="s">
        <v>20</v>
      </c>
      <c r="C17" s="44">
        <v>3256.7</v>
      </c>
      <c r="D17" s="44">
        <v>3350</v>
      </c>
      <c r="E17" s="44">
        <v>3218.5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</row>
    <row r="18" spans="1:145" ht="15">
      <c r="A18" s="7" t="s">
        <v>61</v>
      </c>
      <c r="B18" s="9" t="s">
        <v>2</v>
      </c>
      <c r="C18" s="44">
        <v>3938</v>
      </c>
      <c r="D18" s="44">
        <v>4158.5</v>
      </c>
      <c r="E18" s="44">
        <v>4391.4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</row>
    <row r="19" spans="1:145" ht="15">
      <c r="A19" s="7" t="s">
        <v>62</v>
      </c>
      <c r="B19" s="9" t="s">
        <v>53</v>
      </c>
      <c r="C19" s="44">
        <v>88.6</v>
      </c>
      <c r="D19" s="44">
        <v>88.6</v>
      </c>
      <c r="E19" s="44">
        <v>88.6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</row>
    <row r="20" spans="1:145" s="2" customFormat="1" ht="17.25" customHeight="1">
      <c r="A20" s="8" t="s">
        <v>8</v>
      </c>
      <c r="B20" s="36" t="s">
        <v>12</v>
      </c>
      <c r="C20" s="60">
        <f>C21</f>
        <v>2036</v>
      </c>
      <c r="D20" s="60">
        <f>D21</f>
        <v>2188.7</v>
      </c>
      <c r="E20" s="60">
        <f>E21</f>
        <v>2384.5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</row>
    <row r="21" spans="1:145" s="2" customFormat="1" ht="32.25" customHeight="1">
      <c r="A21" s="8" t="s">
        <v>64</v>
      </c>
      <c r="B21" s="10" t="s">
        <v>65</v>
      </c>
      <c r="C21" s="44">
        <v>2036</v>
      </c>
      <c r="D21" s="44">
        <v>2188.7</v>
      </c>
      <c r="E21" s="44">
        <v>2384.5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</row>
    <row r="22" spans="1:145" s="2" customFormat="1" ht="14.25">
      <c r="A22" s="8"/>
      <c r="B22" s="36" t="s">
        <v>25</v>
      </c>
      <c r="C22" s="60">
        <f>SUM(C23,C30,C32,C33,C38)</f>
        <v>10439.5</v>
      </c>
      <c r="D22" s="60">
        <f>SUM(D23,D30,D32,D33,D38)</f>
        <v>10542.8</v>
      </c>
      <c r="E22" s="60">
        <f>SUM(E23,E30,E32,E33,E38)</f>
        <v>10592.199999999999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</row>
    <row r="23" spans="1:145" s="2" customFormat="1" ht="28.5">
      <c r="A23" s="8" t="s">
        <v>63</v>
      </c>
      <c r="B23" s="37" t="s">
        <v>36</v>
      </c>
      <c r="C23" s="60">
        <f>SUM(,C24,C29)</f>
        <v>2432.4</v>
      </c>
      <c r="D23" s="60">
        <f>SUM(,D24,D29)</f>
        <v>2432.4</v>
      </c>
      <c r="E23" s="60">
        <f>SUM(,E24,E29)</f>
        <v>2432.4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</row>
    <row r="24" spans="1:145" s="4" customFormat="1" ht="63" customHeight="1">
      <c r="A24" s="7" t="s">
        <v>10</v>
      </c>
      <c r="B24" s="10" t="s">
        <v>22</v>
      </c>
      <c r="C24" s="44">
        <f>SUM(C25,C27,C28,C26,)</f>
        <v>2390.4</v>
      </c>
      <c r="D24" s="44">
        <f>SUM(D25,D27,D28,D26,)</f>
        <v>2390.4</v>
      </c>
      <c r="E24" s="44">
        <f>SUM(E25,E27,E28,E26,)</f>
        <v>2390.4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</row>
    <row r="25" spans="1:145" ht="78.75" customHeight="1">
      <c r="A25" s="7" t="s">
        <v>57</v>
      </c>
      <c r="B25" s="69" t="s">
        <v>67</v>
      </c>
      <c r="C25" s="44">
        <v>1010</v>
      </c>
      <c r="D25" s="44">
        <v>1000</v>
      </c>
      <c r="E25" s="44">
        <v>1000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</row>
    <row r="26" spans="1:145" ht="72" customHeight="1">
      <c r="A26" s="7" t="s">
        <v>48</v>
      </c>
      <c r="B26" s="46" t="s">
        <v>47</v>
      </c>
      <c r="C26" s="44">
        <v>750</v>
      </c>
      <c r="D26" s="44">
        <v>760</v>
      </c>
      <c r="E26" s="44">
        <v>760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</row>
    <row r="27" spans="1:6" ht="47.25" customHeight="1">
      <c r="A27" s="7" t="s">
        <v>19</v>
      </c>
      <c r="B27" s="47" t="s">
        <v>29</v>
      </c>
      <c r="C27" s="44">
        <v>190.4</v>
      </c>
      <c r="D27" s="44">
        <v>190.4</v>
      </c>
      <c r="E27" s="44">
        <v>190.4</v>
      </c>
      <c r="F27" s="19"/>
    </row>
    <row r="28" spans="1:6" ht="38.25" customHeight="1">
      <c r="A28" s="7" t="s">
        <v>51</v>
      </c>
      <c r="B28" s="68" t="s">
        <v>52</v>
      </c>
      <c r="C28" s="44">
        <v>440</v>
      </c>
      <c r="D28" s="44">
        <v>440</v>
      </c>
      <c r="E28" s="44">
        <v>440</v>
      </c>
      <c r="F28" s="19"/>
    </row>
    <row r="29" spans="1:6" ht="30" customHeight="1">
      <c r="A29" s="7" t="s">
        <v>38</v>
      </c>
      <c r="B29" s="47" t="s">
        <v>39</v>
      </c>
      <c r="C29" s="44">
        <v>42</v>
      </c>
      <c r="D29" s="44">
        <v>42</v>
      </c>
      <c r="E29" s="44">
        <v>42</v>
      </c>
      <c r="F29" s="19"/>
    </row>
    <row r="30" spans="1:16" ht="16.5" customHeight="1">
      <c r="A30" s="11" t="s">
        <v>17</v>
      </c>
      <c r="B30" s="37" t="s">
        <v>21</v>
      </c>
      <c r="C30" s="60">
        <f>SUM(C31)</f>
        <v>840</v>
      </c>
      <c r="D30" s="60">
        <f>SUM(D31)</f>
        <v>870</v>
      </c>
      <c r="E30" s="60">
        <f>SUM(E31)</f>
        <v>918</v>
      </c>
      <c r="F30" s="19"/>
      <c r="O30" s="74"/>
      <c r="P30" s="75"/>
    </row>
    <row r="31" spans="1:16" ht="18" customHeight="1">
      <c r="A31" s="10" t="s">
        <v>33</v>
      </c>
      <c r="B31" s="38" t="s">
        <v>34</v>
      </c>
      <c r="C31" s="44">
        <v>840</v>
      </c>
      <c r="D31" s="44">
        <v>870</v>
      </c>
      <c r="E31" s="44">
        <v>918</v>
      </c>
      <c r="F31" s="19"/>
      <c r="O31" s="74"/>
      <c r="P31" s="75"/>
    </row>
    <row r="32" spans="1:16" ht="22.5" customHeight="1">
      <c r="A32" s="12" t="s">
        <v>40</v>
      </c>
      <c r="B32" s="12" t="s">
        <v>41</v>
      </c>
      <c r="C32" s="44">
        <v>1250</v>
      </c>
      <c r="D32" s="44">
        <v>1320</v>
      </c>
      <c r="E32" s="44">
        <v>1320</v>
      </c>
      <c r="F32" s="19"/>
      <c r="O32" s="74"/>
      <c r="P32" s="75"/>
    </row>
    <row r="33" spans="1:20" s="3" customFormat="1" ht="27.75" customHeight="1">
      <c r="A33" s="11" t="s">
        <v>31</v>
      </c>
      <c r="B33" s="37" t="s">
        <v>32</v>
      </c>
      <c r="C33" s="60">
        <f>SUM(C34,C35,C36,C37)</f>
        <v>4550</v>
      </c>
      <c r="D33" s="60">
        <f>SUM(D34,D35,D36,D37)</f>
        <v>4550</v>
      </c>
      <c r="E33" s="60">
        <f>SUM(E34,E35,E36,E37)</f>
        <v>4550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</row>
    <row r="34" spans="1:20" s="3" customFormat="1" ht="68.25" customHeight="1">
      <c r="A34" s="7" t="s">
        <v>37</v>
      </c>
      <c r="B34" s="10" t="s">
        <v>30</v>
      </c>
      <c r="C34" s="44">
        <v>400</v>
      </c>
      <c r="D34" s="44">
        <v>400</v>
      </c>
      <c r="E34" s="44">
        <v>400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</row>
    <row r="35" spans="1:20" s="3" customFormat="1" ht="57.75" customHeight="1">
      <c r="A35" s="7" t="s">
        <v>71</v>
      </c>
      <c r="B35" s="23" t="s">
        <v>68</v>
      </c>
      <c r="C35" s="44">
        <v>4100</v>
      </c>
      <c r="D35" s="44">
        <v>4100</v>
      </c>
      <c r="E35" s="44">
        <v>4100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</row>
    <row r="36" spans="1:20" s="3" customFormat="1" ht="33" customHeight="1">
      <c r="A36" s="7" t="s">
        <v>69</v>
      </c>
      <c r="B36" s="10" t="s">
        <v>70</v>
      </c>
      <c r="C36" s="44">
        <v>50</v>
      </c>
      <c r="D36" s="44">
        <v>50</v>
      </c>
      <c r="E36" s="44">
        <v>50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</row>
    <row r="37" spans="1:20" s="3" customFormat="1" ht="27.75" customHeight="1">
      <c r="A37" s="7" t="s">
        <v>54</v>
      </c>
      <c r="B37" s="10" t="s">
        <v>55</v>
      </c>
      <c r="C37" s="44"/>
      <c r="D37" s="60"/>
      <c r="E37" s="60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</row>
    <row r="38" spans="1:6" s="2" customFormat="1" ht="14.25">
      <c r="A38" s="8" t="s">
        <v>9</v>
      </c>
      <c r="B38" s="36" t="s">
        <v>23</v>
      </c>
      <c r="C38" s="60">
        <v>1367.1</v>
      </c>
      <c r="D38" s="60">
        <v>1370.4</v>
      </c>
      <c r="E38" s="60">
        <v>1371.8</v>
      </c>
      <c r="F38" s="18"/>
    </row>
    <row r="39" spans="1:6" ht="20.25" customHeight="1">
      <c r="A39" s="8" t="s">
        <v>13</v>
      </c>
      <c r="B39" s="36" t="s">
        <v>14</v>
      </c>
      <c r="C39" s="60">
        <f>SUM(C40,C78,C80)</f>
        <v>299574.69999999995</v>
      </c>
      <c r="D39" s="60">
        <f>SUM(D40,D78)</f>
        <v>290789.79999999993</v>
      </c>
      <c r="E39" s="60">
        <f>SUM(E40,E78)</f>
        <v>305776.19999999995</v>
      </c>
      <c r="F39" s="19"/>
    </row>
    <row r="40" spans="1:6" ht="29.25" customHeight="1">
      <c r="A40" s="8" t="s">
        <v>15</v>
      </c>
      <c r="B40" s="11" t="s">
        <v>27</v>
      </c>
      <c r="C40" s="60">
        <f>SUM(C41,C44,C55,C76)</f>
        <v>296574.69999999995</v>
      </c>
      <c r="D40" s="60">
        <f>SUM(D41,D44,D55,D76)</f>
        <v>287789.79999999993</v>
      </c>
      <c r="E40" s="60">
        <f>SUM(E41,E44,E55,E76)</f>
        <v>302776.19999999995</v>
      </c>
      <c r="F40" s="19"/>
    </row>
    <row r="41" spans="1:6" ht="21" customHeight="1">
      <c r="A41" s="8" t="s">
        <v>75</v>
      </c>
      <c r="B41" s="11" t="s">
        <v>138</v>
      </c>
      <c r="C41" s="60">
        <f>C42+C43</f>
        <v>76132.1</v>
      </c>
      <c r="D41" s="60">
        <f>D42+D43</f>
        <v>68726.4</v>
      </c>
      <c r="E41" s="60">
        <f>E42+E43</f>
        <v>63928.5</v>
      </c>
      <c r="F41" s="19"/>
    </row>
    <row r="42" spans="1:6" ht="36" customHeight="1">
      <c r="A42" s="7" t="s">
        <v>141</v>
      </c>
      <c r="B42" s="10" t="s">
        <v>133</v>
      </c>
      <c r="C42" s="66">
        <v>75209.6</v>
      </c>
      <c r="D42" s="66">
        <v>68726.4</v>
      </c>
      <c r="E42" s="66">
        <v>63928.5</v>
      </c>
      <c r="F42" s="19"/>
    </row>
    <row r="43" spans="1:6" ht="34.5" customHeight="1">
      <c r="A43" s="7" t="s">
        <v>132</v>
      </c>
      <c r="B43" s="38" t="s">
        <v>131</v>
      </c>
      <c r="C43" s="66">
        <v>922.5</v>
      </c>
      <c r="D43" s="66"/>
      <c r="E43" s="66"/>
      <c r="F43" s="19"/>
    </row>
    <row r="44" spans="1:6" ht="30.75" customHeight="1">
      <c r="A44" s="8" t="s">
        <v>76</v>
      </c>
      <c r="B44" s="11" t="s">
        <v>16</v>
      </c>
      <c r="C44" s="60">
        <f>SUM(C45:C54)</f>
        <v>44974.5</v>
      </c>
      <c r="D44" s="60">
        <f>SUM(D45:D53)</f>
        <v>24476.2</v>
      </c>
      <c r="E44" s="60">
        <f>SUM(E45:E53)</f>
        <v>29902.300000000003</v>
      </c>
      <c r="F44" s="19"/>
    </row>
    <row r="45" spans="1:6" ht="54" customHeight="1">
      <c r="A45" s="9" t="s">
        <v>121</v>
      </c>
      <c r="B45" s="10" t="s">
        <v>122</v>
      </c>
      <c r="C45" s="44">
        <v>1117.1</v>
      </c>
      <c r="D45" s="44">
        <v>2253.9</v>
      </c>
      <c r="E45" s="44">
        <v>2251.2</v>
      </c>
      <c r="F45" s="19"/>
    </row>
    <row r="46" spans="1:6" ht="54" customHeight="1">
      <c r="A46" s="59" t="s">
        <v>136</v>
      </c>
      <c r="B46" s="10" t="s">
        <v>137</v>
      </c>
      <c r="C46" s="44">
        <v>2961.6</v>
      </c>
      <c r="D46" s="44"/>
      <c r="E46" s="44"/>
      <c r="F46" s="19"/>
    </row>
    <row r="47" spans="1:6" ht="66.75" customHeight="1">
      <c r="A47" s="13" t="s">
        <v>77</v>
      </c>
      <c r="B47" s="12" t="s">
        <v>73</v>
      </c>
      <c r="C47" s="44">
        <v>94.6</v>
      </c>
      <c r="D47" s="44"/>
      <c r="E47" s="44"/>
      <c r="F47" s="19"/>
    </row>
    <row r="48" spans="1:6" ht="36" customHeight="1">
      <c r="A48" s="13" t="s">
        <v>77</v>
      </c>
      <c r="B48" s="12" t="s">
        <v>120</v>
      </c>
      <c r="C48" s="44">
        <v>112.4</v>
      </c>
      <c r="D48" s="44"/>
      <c r="E48" s="44"/>
      <c r="F48" s="19"/>
    </row>
    <row r="49" spans="1:6" ht="36" customHeight="1">
      <c r="A49" s="13" t="s">
        <v>134</v>
      </c>
      <c r="B49" s="12" t="s">
        <v>135</v>
      </c>
      <c r="C49" s="67">
        <v>561.8</v>
      </c>
      <c r="D49" s="44"/>
      <c r="E49" s="44"/>
      <c r="F49" s="19"/>
    </row>
    <row r="50" spans="1:6" ht="46.5" customHeight="1">
      <c r="A50" s="21" t="s">
        <v>78</v>
      </c>
      <c r="B50" s="48" t="s">
        <v>101</v>
      </c>
      <c r="C50" s="41">
        <v>6233.1</v>
      </c>
      <c r="D50" s="51">
        <v>6233.1</v>
      </c>
      <c r="E50" s="42">
        <v>6233.1</v>
      </c>
      <c r="F50" s="19"/>
    </row>
    <row r="51" spans="1:6" ht="48" customHeight="1">
      <c r="A51" s="21" t="s">
        <v>103</v>
      </c>
      <c r="B51" s="49" t="s">
        <v>102</v>
      </c>
      <c r="C51" s="62">
        <v>11084.3</v>
      </c>
      <c r="D51" s="44">
        <v>11134.4</v>
      </c>
      <c r="E51" s="44">
        <v>12922.1</v>
      </c>
      <c r="F51" s="19"/>
    </row>
    <row r="52" spans="1:6" ht="42" customHeight="1">
      <c r="A52" s="35" t="s">
        <v>123</v>
      </c>
      <c r="B52" s="70" t="s">
        <v>124</v>
      </c>
      <c r="C52" s="62">
        <v>5096.9</v>
      </c>
      <c r="D52" s="44"/>
      <c r="E52" s="44"/>
      <c r="F52" s="19"/>
    </row>
    <row r="53" spans="1:6" ht="36.75" customHeight="1">
      <c r="A53" s="35" t="s">
        <v>125</v>
      </c>
      <c r="B53" s="71" t="s">
        <v>126</v>
      </c>
      <c r="C53" s="62">
        <v>2427.3</v>
      </c>
      <c r="D53" s="44">
        <v>4854.8</v>
      </c>
      <c r="E53" s="44">
        <v>8495.9</v>
      </c>
      <c r="F53" s="19"/>
    </row>
    <row r="54" spans="1:6" ht="67.5" customHeight="1">
      <c r="A54" s="9" t="s">
        <v>145</v>
      </c>
      <c r="B54" s="48" t="s">
        <v>144</v>
      </c>
      <c r="C54" s="61">
        <v>15285.4</v>
      </c>
      <c r="D54" s="44">
        <v>0</v>
      </c>
      <c r="E54" s="44">
        <v>0</v>
      </c>
      <c r="F54" s="19"/>
    </row>
    <row r="55" spans="1:6" ht="23.25" customHeight="1">
      <c r="A55" s="8" t="s">
        <v>79</v>
      </c>
      <c r="B55" s="11" t="s">
        <v>26</v>
      </c>
      <c r="C55" s="60">
        <f>SUM(C56,C57,C58,C59,C60,C61,C64,C65,C68,C69,C70,C71,C72,C73,C74,C75)</f>
        <v>171165.59999999995</v>
      </c>
      <c r="D55" s="60">
        <f>SUM(D56,D57,D58,D59,D60,D61,D64,D65,D68,D69,D70,D71,D72,D73,D74)</f>
        <v>190284.69999999995</v>
      </c>
      <c r="E55" s="60">
        <f>SUM(E56,E57,E58,E59,E60,E61,E64,E65,E68,E69,E70,E71,E72,E73,E74)</f>
        <v>204642.89999999994</v>
      </c>
      <c r="F55" s="19"/>
    </row>
    <row r="56" spans="1:5" ht="60" customHeight="1">
      <c r="A56" s="7" t="s">
        <v>80</v>
      </c>
      <c r="B56" s="48" t="s">
        <v>104</v>
      </c>
      <c r="C56" s="43">
        <v>134227.1</v>
      </c>
      <c r="D56" s="43">
        <v>155473.7</v>
      </c>
      <c r="E56" s="44">
        <v>169323.6</v>
      </c>
    </row>
    <row r="57" spans="1:5" ht="63.75" customHeight="1">
      <c r="A57" s="7" t="s">
        <v>81</v>
      </c>
      <c r="B57" s="48" t="s">
        <v>105</v>
      </c>
      <c r="C57" s="44">
        <v>294.3</v>
      </c>
      <c r="D57" s="44">
        <v>294.3</v>
      </c>
      <c r="E57" s="44">
        <v>294.3</v>
      </c>
    </row>
    <row r="58" spans="1:5" ht="42" customHeight="1">
      <c r="A58" s="14" t="s">
        <v>82</v>
      </c>
      <c r="B58" s="48" t="s">
        <v>106</v>
      </c>
      <c r="C58" s="66">
        <v>937.7</v>
      </c>
      <c r="D58" s="66">
        <v>965</v>
      </c>
      <c r="E58" s="66">
        <v>1002.4</v>
      </c>
    </row>
    <row r="59" spans="1:5" ht="85.5" customHeight="1">
      <c r="A59" s="14" t="s">
        <v>83</v>
      </c>
      <c r="B59" s="48" t="s">
        <v>107</v>
      </c>
      <c r="C59" s="44">
        <v>294.3</v>
      </c>
      <c r="D59" s="44">
        <v>294.3</v>
      </c>
      <c r="E59" s="44">
        <v>294.3</v>
      </c>
    </row>
    <row r="60" spans="1:5" ht="132" customHeight="1">
      <c r="A60" s="14" t="s">
        <v>84</v>
      </c>
      <c r="B60" s="48" t="s">
        <v>108</v>
      </c>
      <c r="C60" s="44">
        <v>294.3</v>
      </c>
      <c r="D60" s="44">
        <v>294.3</v>
      </c>
      <c r="E60" s="44">
        <v>294.3</v>
      </c>
    </row>
    <row r="61" spans="1:5" ht="84.75" customHeight="1">
      <c r="A61" s="14"/>
      <c r="B61" s="48" t="s">
        <v>111</v>
      </c>
      <c r="C61" s="44">
        <f>C62+C63</f>
        <v>1989</v>
      </c>
      <c r="D61" s="44">
        <f>D62+D63</f>
        <v>2050</v>
      </c>
      <c r="E61" s="44">
        <f>E62+E63</f>
        <v>2111.4</v>
      </c>
    </row>
    <row r="62" spans="1:5" ht="75.75" customHeight="1">
      <c r="A62" s="14" t="s">
        <v>85</v>
      </c>
      <c r="B62" s="48" t="s">
        <v>110</v>
      </c>
      <c r="C62" s="44">
        <v>1694.7</v>
      </c>
      <c r="D62" s="44">
        <v>1755.7</v>
      </c>
      <c r="E62" s="44">
        <v>1817.1</v>
      </c>
    </row>
    <row r="63" spans="1:5" ht="75.75" customHeight="1">
      <c r="A63" s="14" t="s">
        <v>86</v>
      </c>
      <c r="B63" s="48" t="s">
        <v>109</v>
      </c>
      <c r="C63" s="44">
        <v>294.3</v>
      </c>
      <c r="D63" s="44">
        <v>294.3</v>
      </c>
      <c r="E63" s="44">
        <v>294.3</v>
      </c>
    </row>
    <row r="64" spans="1:5" ht="66" customHeight="1">
      <c r="A64" s="14" t="s">
        <v>87</v>
      </c>
      <c r="B64" s="48" t="s">
        <v>112</v>
      </c>
      <c r="C64" s="42">
        <v>294.3</v>
      </c>
      <c r="D64" s="42">
        <v>294.3</v>
      </c>
      <c r="E64" s="42">
        <v>294.3</v>
      </c>
    </row>
    <row r="65" spans="1:5" ht="77.25" customHeight="1">
      <c r="A65" s="14"/>
      <c r="B65" s="38" t="s">
        <v>42</v>
      </c>
      <c r="C65" s="63">
        <f>C66+C67</f>
        <v>2514.2000000000003</v>
      </c>
      <c r="D65" s="63">
        <f>D66+D67</f>
        <v>2517.8</v>
      </c>
      <c r="E65" s="63">
        <f>E66+E67</f>
        <v>2522.2000000000003</v>
      </c>
    </row>
    <row r="66" spans="1:5" ht="56.25" customHeight="1">
      <c r="A66" s="14" t="s">
        <v>88</v>
      </c>
      <c r="B66" s="10" t="s">
        <v>72</v>
      </c>
      <c r="C66" s="44">
        <v>2374.4</v>
      </c>
      <c r="D66" s="44">
        <v>2374.4</v>
      </c>
      <c r="E66" s="44">
        <v>2374.4</v>
      </c>
    </row>
    <row r="67" spans="1:5" ht="88.5" customHeight="1">
      <c r="A67" s="14" t="s">
        <v>89</v>
      </c>
      <c r="B67" s="48" t="s">
        <v>113</v>
      </c>
      <c r="C67" s="44">
        <v>139.8</v>
      </c>
      <c r="D67" s="44">
        <v>143.4</v>
      </c>
      <c r="E67" s="44">
        <v>147.8</v>
      </c>
    </row>
    <row r="68" spans="1:5" ht="58.5" customHeight="1">
      <c r="A68" s="14" t="s">
        <v>90</v>
      </c>
      <c r="B68" s="48" t="s">
        <v>114</v>
      </c>
      <c r="C68" s="42">
        <v>294.3</v>
      </c>
      <c r="D68" s="42">
        <v>294.3</v>
      </c>
      <c r="E68" s="43">
        <v>294.3</v>
      </c>
    </row>
    <row r="69" spans="1:5" ht="96.75" customHeight="1">
      <c r="A69" s="9" t="s">
        <v>91</v>
      </c>
      <c r="B69" s="50" t="s">
        <v>116</v>
      </c>
      <c r="C69" s="44">
        <v>4667.4</v>
      </c>
      <c r="D69" s="44">
        <v>3006.5</v>
      </c>
      <c r="E69" s="44">
        <v>3006.5</v>
      </c>
    </row>
    <row r="70" spans="1:5" ht="72" customHeight="1">
      <c r="A70" s="9" t="s">
        <v>92</v>
      </c>
      <c r="B70" s="48" t="s">
        <v>115</v>
      </c>
      <c r="C70" s="44">
        <v>829.4</v>
      </c>
      <c r="D70" s="44">
        <v>829.4</v>
      </c>
      <c r="E70" s="44">
        <v>829.4</v>
      </c>
    </row>
    <row r="71" spans="1:5" ht="141" customHeight="1">
      <c r="A71" s="9" t="s">
        <v>93</v>
      </c>
      <c r="B71" s="48" t="s">
        <v>117</v>
      </c>
      <c r="C71" s="44">
        <v>157.4</v>
      </c>
      <c r="D71" s="44">
        <v>162.6</v>
      </c>
      <c r="E71" s="44">
        <v>168</v>
      </c>
    </row>
    <row r="72" spans="1:5" ht="54" customHeight="1">
      <c r="A72" s="9" t="s">
        <v>94</v>
      </c>
      <c r="B72" s="48" t="s">
        <v>118</v>
      </c>
      <c r="C72" s="43">
        <v>24321.8</v>
      </c>
      <c r="D72" s="43">
        <v>23758.1</v>
      </c>
      <c r="E72" s="44">
        <v>24157.8</v>
      </c>
    </row>
    <row r="73" spans="1:5" ht="69" customHeight="1">
      <c r="A73" s="9" t="s">
        <v>119</v>
      </c>
      <c r="B73" s="48" t="s">
        <v>50</v>
      </c>
      <c r="C73" s="44">
        <v>1.4</v>
      </c>
      <c r="D73" s="44">
        <v>1.4</v>
      </c>
      <c r="E73" s="44">
        <v>1.4</v>
      </c>
    </row>
    <row r="74" spans="1:5" ht="69.75" customHeight="1">
      <c r="A74" s="9" t="s">
        <v>95</v>
      </c>
      <c r="B74" s="48" t="s">
        <v>50</v>
      </c>
      <c r="C74" s="44">
        <v>48.7</v>
      </c>
      <c r="D74" s="44">
        <v>48.7</v>
      </c>
      <c r="E74" s="44">
        <v>48.7</v>
      </c>
    </row>
    <row r="75" spans="1:5" ht="48" customHeight="1">
      <c r="A75" s="56" t="s">
        <v>127</v>
      </c>
      <c r="B75" s="59" t="s">
        <v>128</v>
      </c>
      <c r="C75" s="44"/>
      <c r="D75" s="44"/>
      <c r="E75" s="44"/>
    </row>
    <row r="76" spans="1:5" ht="26.25" customHeight="1">
      <c r="A76" s="15" t="s">
        <v>96</v>
      </c>
      <c r="B76" s="58" t="s">
        <v>49</v>
      </c>
      <c r="C76" s="64">
        <f>SUM(C77:C77)</f>
        <v>4302.5</v>
      </c>
      <c r="D76" s="64">
        <f>SUM(D77:D77)</f>
        <v>4302.5</v>
      </c>
      <c r="E76" s="64">
        <f>SUM(E77:E77)</f>
        <v>4302.5</v>
      </c>
    </row>
    <row r="77" spans="1:5" ht="48.75" customHeight="1">
      <c r="A77" s="14" t="s">
        <v>97</v>
      </c>
      <c r="B77" s="39" t="s">
        <v>56</v>
      </c>
      <c r="C77" s="44">
        <v>4302.5</v>
      </c>
      <c r="D77" s="44">
        <v>4302.5</v>
      </c>
      <c r="E77" s="44">
        <v>4302.5</v>
      </c>
    </row>
    <row r="78" spans="1:5" ht="31.5" customHeight="1">
      <c r="A78" s="16" t="s">
        <v>98</v>
      </c>
      <c r="B78" s="36" t="s">
        <v>66</v>
      </c>
      <c r="C78" s="60">
        <f>C79</f>
        <v>3000</v>
      </c>
      <c r="D78" s="60">
        <f>D79</f>
        <v>3000</v>
      </c>
      <c r="E78" s="60">
        <f>E79</f>
        <v>3000</v>
      </c>
    </row>
    <row r="79" spans="1:5" ht="24.75" customHeight="1">
      <c r="A79" s="52" t="s">
        <v>99</v>
      </c>
      <c r="B79" s="53" t="s">
        <v>18</v>
      </c>
      <c r="C79" s="65">
        <v>3000</v>
      </c>
      <c r="D79" s="65">
        <v>3000</v>
      </c>
      <c r="E79" s="65">
        <v>3000</v>
      </c>
    </row>
    <row r="80" spans="1:5" ht="13.5" customHeight="1">
      <c r="A80" s="57"/>
      <c r="B80" s="56"/>
      <c r="C80" s="65"/>
      <c r="D80" s="65"/>
      <c r="E80" s="65"/>
    </row>
    <row r="81" spans="1:5" ht="20.25" customHeight="1">
      <c r="A81" s="17"/>
      <c r="B81" s="40" t="s">
        <v>3</v>
      </c>
      <c r="C81" s="60">
        <f>SUM(C10,C39)</f>
        <v>363419.69999999995</v>
      </c>
      <c r="D81" s="60">
        <f>SUM(D10,D39)</f>
        <v>357994.79999999993</v>
      </c>
      <c r="E81" s="60">
        <f>SUM(E10,E39)</f>
        <v>376154.19999999995</v>
      </c>
    </row>
    <row r="82" spans="1:5" ht="21.75" customHeight="1" hidden="1">
      <c r="A82" s="54"/>
      <c r="B82" s="55"/>
      <c r="C82" s="19"/>
      <c r="D82" s="19"/>
      <c r="E82" s="19"/>
    </row>
    <row r="83" spans="3:5" ht="0.75" customHeight="1" hidden="1">
      <c r="C83" s="19"/>
      <c r="D83" s="19"/>
      <c r="E83" s="19"/>
    </row>
    <row r="84" spans="1:5" ht="3" customHeight="1" hidden="1">
      <c r="A84" s="6"/>
      <c r="C84" s="19"/>
      <c r="D84" s="19"/>
      <c r="E84" s="19"/>
    </row>
    <row r="85" spans="1:5" ht="12.75">
      <c r="A85" s="6"/>
      <c r="C85" s="19"/>
      <c r="D85" s="19"/>
      <c r="E85" s="19"/>
    </row>
    <row r="86" spans="1:5" ht="12.75">
      <c r="A86" s="6"/>
      <c r="C86" s="19"/>
      <c r="D86" s="19"/>
      <c r="E86" s="19"/>
    </row>
    <row r="87" spans="1:5" ht="12.75">
      <c r="A87" s="6"/>
      <c r="C87" s="19"/>
      <c r="D87" s="19"/>
      <c r="E87" s="19"/>
    </row>
    <row r="88" ht="12.75">
      <c r="A88" s="6"/>
    </row>
    <row r="89" ht="12.75">
      <c r="A89" s="6"/>
    </row>
    <row r="90" ht="12.75">
      <c r="A90" s="6"/>
    </row>
    <row r="91" ht="12.75">
      <c r="A91" s="6"/>
    </row>
    <row r="92" ht="12.75">
      <c r="A92" s="6"/>
    </row>
    <row r="93" ht="12.75">
      <c r="A93" s="6"/>
    </row>
    <row r="94" ht="12.75">
      <c r="A94" s="6"/>
    </row>
    <row r="95" ht="12.75">
      <c r="A95" s="6"/>
    </row>
    <row r="96" ht="12.75">
      <c r="A96" s="6"/>
    </row>
    <row r="97" ht="12.75">
      <c r="A97" s="6"/>
    </row>
    <row r="98" ht="12.75">
      <c r="A98" s="6"/>
    </row>
  </sheetData>
  <sheetProtection/>
  <mergeCells count="5">
    <mergeCell ref="O30:O32"/>
    <mergeCell ref="P30:P32"/>
    <mergeCell ref="C5:D5"/>
    <mergeCell ref="C4:E4"/>
    <mergeCell ref="C3:E3"/>
  </mergeCells>
  <printOptions horizontalCentered="1"/>
  <pageMargins left="0.7874015748031497" right="0.7874015748031497" top="0.984251968503937" bottom="0.984251968503937" header="0.5118110236220472" footer="0.5118110236220472"/>
  <pageSetup fitToHeight="1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МФ</dc:creator>
  <cp:keywords/>
  <dc:description/>
  <cp:lastModifiedBy>Пользователь Windows</cp:lastModifiedBy>
  <cp:lastPrinted>2019-12-18T08:33:16Z</cp:lastPrinted>
  <dcterms:created xsi:type="dcterms:W3CDTF">2004-12-22T10:13:24Z</dcterms:created>
  <dcterms:modified xsi:type="dcterms:W3CDTF">2019-12-26T11:17:52Z</dcterms:modified>
  <cp:category/>
  <cp:version/>
  <cp:contentType/>
  <cp:contentStatus/>
</cp:coreProperties>
</file>