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m\Мои документы\Исполнение для сайта\за 2020 г\"/>
    </mc:Choice>
  </mc:AlternateContent>
  <bookViews>
    <workbookView xWindow="480" yWindow="15" windowWidth="11355" windowHeight="84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8" i="1" l="1"/>
  <c r="G29" i="1"/>
  <c r="F60" i="1"/>
  <c r="F52" i="1"/>
  <c r="F48" i="1"/>
  <c r="F43" i="1"/>
  <c r="F35" i="1"/>
  <c r="F24" i="1"/>
  <c r="F16" i="1"/>
  <c r="F10" i="1"/>
  <c r="F9" i="1"/>
  <c r="E38" i="1" l="1"/>
  <c r="E29" i="1"/>
  <c r="E27" i="1"/>
  <c r="G31" i="1"/>
  <c r="E31" i="1"/>
  <c r="G26" i="1"/>
  <c r="E45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1" i="1"/>
  <c r="E50" i="1"/>
  <c r="E49" i="1"/>
  <c r="E47" i="1"/>
  <c r="E46" i="1"/>
  <c r="E44" i="1"/>
  <c r="E42" i="1"/>
  <c r="E41" i="1"/>
  <c r="E40" i="1"/>
  <c r="E39" i="1"/>
  <c r="E37" i="1"/>
  <c r="E36" i="1"/>
  <c r="D60" i="1"/>
  <c r="C60" i="1"/>
  <c r="D52" i="1"/>
  <c r="C52" i="1"/>
  <c r="G55" i="1"/>
  <c r="D48" i="1"/>
  <c r="C48" i="1"/>
  <c r="D43" i="1"/>
  <c r="C43" i="1"/>
  <c r="D35" i="1"/>
  <c r="C35" i="1"/>
  <c r="D72" i="1" l="1"/>
  <c r="C72" i="1"/>
  <c r="F72" i="1"/>
  <c r="E52" i="1"/>
  <c r="E60" i="1"/>
  <c r="E48" i="1"/>
  <c r="E43" i="1"/>
  <c r="E35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3" i="1"/>
  <c r="G42" i="1"/>
  <c r="G41" i="1"/>
  <c r="G40" i="1"/>
  <c r="G39" i="1"/>
  <c r="G37" i="1"/>
  <c r="G36" i="1"/>
  <c r="G35" i="1"/>
  <c r="G28" i="1"/>
  <c r="G30" i="1"/>
  <c r="G27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30" i="1"/>
  <c r="E28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2" i="1" l="1"/>
  <c r="G72" i="1"/>
</calcChain>
</file>

<file path=xl/sharedStrings.xml><?xml version="1.0" encoding="utf-8"?>
<sst xmlns="http://schemas.openxmlformats.org/spreadsheetml/2006/main" count="123" uniqueCount="119">
  <si>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</si>
  <si>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</si>
  <si>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</si>
  <si>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</si>
  <si>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</si>
  <si>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</si>
  <si>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</si>
  <si>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</si>
  <si>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</si>
  <si>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</si>
  <si>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</si>
  <si>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</si>
  <si>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</si>
  <si>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</si>
  <si>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</si>
  <si>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</si>
  <si>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</si>
  <si>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</si>
  <si>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</si>
  <si>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</si>
  <si>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</si>
  <si>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</si>
  <si>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</si>
  <si>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02 00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</si>
  <si>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</si>
  <si>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</si>
  <si>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</si>
  <si>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</si>
  <si>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</si>
  <si>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</si>
  <si>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</si>
  <si>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</si>
  <si>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</si>
  <si>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</si>
  <si>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</si>
  <si>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</si>
  <si>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</si>
  <si>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Налоги на совокупный доход</t>
  </si>
  <si>
    <t>Государственная пошлина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</si>
  <si>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</si>
  <si>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</si>
  <si>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</si>
  <si>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Прочие безвозмездные поступления в бюджет муниципального района</t>
  </si>
  <si>
    <t>Возврат остатков субсидий,субвенций и иных межбюджетных трансфертов,имеющих целевое назначение прошлых лет, из бюджетов муниципальных районов</t>
  </si>
  <si>
    <t>Налоги на имущество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</si>
  <si>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</si>
  <si>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</si>
  <si>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</si>
  <si>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</si>
  <si>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</si>
  <si>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</si>
  <si>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</si>
  <si>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</si>
  <si>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</si>
  <si>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</si>
  <si>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</si>
  <si>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</si>
  <si>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</si>
  <si>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</si>
  <si>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</si>
  <si>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</si>
  <si>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</si>
  <si>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</si>
  <si>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</si>
  <si>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</si>
  <si>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</si>
  <si>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</si>
  <si>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</si>
  <si>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</si>
  <si>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</si>
  <si>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</si>
  <si>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</si>
  <si>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04 05</t>
  </si>
  <si>
    <t>Сельское хозяйство и рыболовство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</si>
  <si>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</si>
  <si>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</si>
  <si>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02 03</t>
  </si>
  <si>
    <t>Мобилизационная и вневойсковая подготовка</t>
  </si>
  <si>
    <t>05 02</t>
  </si>
  <si>
    <t>Коммунальное хозяйство</t>
  </si>
  <si>
    <t>05 03</t>
  </si>
  <si>
    <t>Благоустройство</t>
  </si>
  <si>
    <t>Другие вопросы в области социальной политики</t>
  </si>
  <si>
    <t>тыс.руб.</t>
  </si>
  <si>
    <t>Жилищное хозяйство</t>
  </si>
  <si>
    <t xml:space="preserve">% исполнения бюджета </t>
  </si>
  <si>
    <t>07 03</t>
  </si>
  <si>
    <t>Дополнительное образование</t>
  </si>
  <si>
    <t>04 06</t>
  </si>
  <si>
    <t>Водные ресурсы</t>
  </si>
  <si>
    <t>Бюджетные назначения на 2020 год</t>
  </si>
  <si>
    <t xml:space="preserve">% испол. 2020г к 2019г </t>
  </si>
  <si>
    <t xml:space="preserve"> 100 00000 00 0000 000</t>
  </si>
  <si>
    <t xml:space="preserve"> 1 01 00000 00 0000 000</t>
  </si>
  <si>
    <t xml:space="preserve"> 1 03 00000 00 0000 000</t>
  </si>
  <si>
    <t xml:space="preserve"> 1 05 00000 00 0000 000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</si>
  <si>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</si>
  <si>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</si>
  <si>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</si>
  <si>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1 12 00000 00 0000 000</t>
  </si>
  <si>
    <t xml:space="preserve"> 1 13 00000 00 0000 000</t>
  </si>
  <si>
    <t xml:space="preserve"> 1 14 00000 00 0000 000</t>
  </si>
  <si>
    <t xml:space="preserve"> 1 16 00000 00 0000 000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</si>
  <si>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</si>
  <si>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</si>
  <si>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</si>
  <si>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2 02 01000 00 0000 000</t>
  </si>
  <si>
    <t xml:space="preserve"> 2 02 02000 00 0000 000</t>
  </si>
  <si>
    <t xml:space="preserve"> 2 02 03000 00 0000 000</t>
  </si>
  <si>
    <t xml:space="preserve"> 2 02 04000 00 0000 000</t>
  </si>
  <si>
    <t xml:space="preserve"> 2 07 00000 00 0000 000</t>
  </si>
  <si>
    <t xml:space="preserve"> 2 19 00000 00 0000 000</t>
  </si>
  <si>
    <t xml:space="preserve"> 2 04 00000 00 0000 000</t>
  </si>
  <si>
    <t>Прочие безвозмездные поступления в бюджет от негосударственных организаций</t>
  </si>
  <si>
    <t>01 05</t>
  </si>
  <si>
    <t>Судебная система</t>
  </si>
  <si>
    <t>об исполнении доходной и расходной части  консолидированного бюджета Федоровского муниципального района       на 01.01.2021 года</t>
  </si>
  <si>
    <t>Факт на 01.01.21г.</t>
  </si>
  <si>
    <t>Факт на 01.01.20г.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</si>
</sst>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19" fillId="0" borderId="10" xfId="36" applyFont="1" applyFill="1" applyBorder="1" applyAlignment="1">
      <alignment horizontal="center" vertical="top" wrapText="1"/>
    </xf>
    <xf numFmtId="0" fontId="1" fillId="0" borderId="0" xfId="36"/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/>
    </xf>
    <xf numFmtId="0" fontId="21" fillId="0" borderId="11" xfId="36" applyFont="1" applyBorder="1" applyAlignment="1">
      <alignment vertical="top"/>
    </xf>
    <xf numFmtId="0" fontId="21" fillId="0" borderId="11" xfId="36" applyFont="1" applyBorder="1" applyAlignment="1">
      <alignment vertical="top" wrapText="1"/>
    </xf>
    <xf numFmtId="0" fontId="21" fillId="24" borderId="11" xfId="36" applyFont="1" applyFill="1" applyBorder="1" applyAlignment="1">
      <alignment vertical="top" wrapText="1"/>
    </xf>
    <xf numFmtId="3" fontId="20" fillId="0" borderId="11" xfId="36" applyNumberFormat="1" applyFont="1" applyBorder="1" applyAlignment="1">
      <alignment horizontal="left" vertical="top" wrapText="1"/>
    </xf>
    <xf numFmtId="1" fontId="22" fillId="24" borderId="11" xfId="36" applyNumberFormat="1" applyFont="1" applyFill="1" applyBorder="1" applyAlignment="1"/>
    <xf numFmtId="0" fontId="23" fillId="24" borderId="11" xfId="36" applyFont="1" applyFill="1" applyBorder="1" applyAlignment="1"/>
    <xf numFmtId="165" fontId="23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wrapText="1"/>
    </xf>
    <xf numFmtId="165" fontId="22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vertical="top" wrapText="1"/>
    </xf>
    <xf numFmtId="165" fontId="22" fillId="24" borderId="11" xfId="36" applyNumberFormat="1" applyFont="1" applyFill="1" applyBorder="1" applyAlignment="1">
      <alignment horizontal="center" wrapText="1" shrinkToFit="1"/>
    </xf>
    <xf numFmtId="1" fontId="22" fillId="24" borderId="11" xfId="36" applyNumberFormat="1" applyFont="1" applyFill="1" applyBorder="1" applyAlignment="1">
      <alignment horizontal="left" wrapText="1" shrinkToFit="1"/>
    </xf>
    <xf numFmtId="0" fontId="22" fillId="24" borderId="11" xfId="36" applyFont="1" applyFill="1" applyBorder="1" applyAlignment="1">
      <alignment vertical="top" wrapText="1" shrinkToFit="1"/>
    </xf>
    <xf numFmtId="1" fontId="22" fillId="24" borderId="11" xfId="36" applyNumberFormat="1" applyFont="1" applyFill="1" applyBorder="1" applyAlignment="1">
      <alignment wrapText="1" shrinkToFit="1"/>
    </xf>
    <xf numFmtId="165" fontId="22" fillId="24" borderId="12" xfId="36" applyNumberFormat="1" applyFont="1" applyFill="1" applyBorder="1" applyAlignment="1">
      <alignment horizontal="center" wrapText="1" shrinkToFit="1"/>
    </xf>
    <xf numFmtId="0" fontId="19" fillId="0" borderId="0" xfId="36" applyFont="1" applyAlignment="1">
      <alignment vertical="top"/>
    </xf>
    <xf numFmtId="0" fontId="24" fillId="0" borderId="0" xfId="36" applyFont="1"/>
    <xf numFmtId="164" fontId="21" fillId="0" borderId="11" xfId="36" applyNumberFormat="1" applyFont="1" applyBorder="1" applyAlignment="1">
      <alignment horizontal="center" wrapText="1"/>
    </xf>
    <xf numFmtId="164" fontId="20" fillId="0" borderId="11" xfId="36" applyNumberFormat="1" applyFont="1" applyBorder="1" applyAlignment="1">
      <alignment horizontal="center" wrapText="1"/>
    </xf>
    <xf numFmtId="164" fontId="20" fillId="24" borderId="12" xfId="36" applyNumberFormat="1" applyFont="1" applyFill="1" applyBorder="1" applyAlignment="1">
      <alignment horizontal="center" wrapText="1"/>
    </xf>
    <xf numFmtId="164" fontId="20" fillId="0" borderId="12" xfId="36" applyNumberFormat="1" applyFont="1" applyBorder="1" applyAlignment="1">
      <alignment horizontal="center" wrapText="1"/>
    </xf>
    <xf numFmtId="165" fontId="20" fillId="0" borderId="11" xfId="36" applyNumberFormat="1" applyFont="1" applyBorder="1" applyAlignment="1">
      <alignment horizontal="center" wrapText="1"/>
    </xf>
    <xf numFmtId="165" fontId="21" fillId="0" borderId="11" xfId="36" applyNumberFormat="1" applyFont="1" applyBorder="1" applyAlignment="1">
      <alignment horizontal="center" wrapText="1"/>
    </xf>
    <xf numFmtId="165" fontId="21" fillId="24" borderId="11" xfId="36" applyNumberFormat="1" applyFont="1" applyFill="1" applyBorder="1" applyAlignment="1">
      <alignment horizontal="center" wrapText="1"/>
    </xf>
    <xf numFmtId="165" fontId="20" fillId="24" borderId="11" xfId="36" applyNumberFormat="1" applyFont="1" applyFill="1" applyBorder="1" applyAlignment="1">
      <alignment horizontal="center" wrapText="1"/>
    </xf>
    <xf numFmtId="165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vertical="top" wrapText="1"/>
    </xf>
    <xf numFmtId="165" fontId="21" fillId="0" borderId="11" xfId="36" applyNumberFormat="1" applyFont="1" applyFill="1" applyBorder="1" applyAlignment="1">
      <alignment horizontal="center" wrapText="1"/>
    </xf>
    <xf numFmtId="164" fontId="21" fillId="0" borderId="11" xfId="36" applyNumberFormat="1" applyFont="1" applyFill="1" applyBorder="1" applyAlignment="1">
      <alignment horizontal="center" wrapText="1"/>
    </xf>
    <xf numFmtId="164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vertical="top" wrapText="1"/>
    </xf>
    <xf numFmtId="0" fontId="20" fillId="0" borderId="11" xfId="36" applyFont="1" applyFill="1" applyBorder="1" applyAlignment="1">
      <alignment wrapText="1"/>
    </xf>
    <xf numFmtId="0" fontId="20" fillId="0" borderId="0" xfId="36" applyFont="1" applyFill="1"/>
    <xf numFmtId="0" fontId="21" fillId="0" borderId="12" xfId="36" applyFont="1" applyFill="1" applyBorder="1" applyAlignment="1">
      <alignment vertical="top" wrapText="1"/>
    </xf>
    <xf numFmtId="0" fontId="20" fillId="0" borderId="13" xfId="36" applyFont="1" applyFill="1" applyBorder="1" applyAlignment="1">
      <alignment wrapText="1"/>
    </xf>
    <xf numFmtId="0" fontId="20" fillId="0" borderId="11" xfId="36" applyFont="1" applyFill="1" applyBorder="1"/>
    <xf numFmtId="0" fontId="20" fillId="0" borderId="0" xfId="36" applyFont="1" applyFill="1" applyAlignment="1">
      <alignment wrapText="1"/>
    </xf>
    <xf numFmtId="0" fontId="20" fillId="0" borderId="13" xfId="36" applyFont="1" applyFill="1" applyBorder="1" applyAlignment="1">
      <alignment horizontal="justify" wrapText="1"/>
    </xf>
    <xf numFmtId="0" fontId="21" fillId="0" borderId="13" xfId="36" applyFont="1" applyFill="1" applyBorder="1" applyAlignment="1">
      <alignment wrapText="1"/>
    </xf>
    <xf numFmtId="0" fontId="20" fillId="0" borderId="14" xfId="36" applyFont="1" applyFill="1" applyBorder="1" applyAlignment="1">
      <alignment vertical="top" wrapText="1"/>
    </xf>
    <xf numFmtId="0" fontId="21" fillId="0" borderId="11" xfId="36" applyFont="1" applyFill="1" applyBorder="1" applyAlignment="1">
      <alignment wrapText="1"/>
    </xf>
    <xf numFmtId="0" fontId="19" fillId="0" borderId="0" xfId="36" applyFont="1" applyFill="1" applyAlignment="1">
      <alignment vertical="top"/>
    </xf>
    <xf numFmtId="0" fontId="18" fillId="0" borderId="0" xfId="36" applyFont="1" applyAlignment="1">
      <alignment horizontal="center" vertical="top"/>
    </xf>
    <xf numFmtId="0" fontId="19" fillId="0" borderId="10" xfId="36" applyFont="1" applyFill="1" applyBorder="1" applyAlignment="1">
      <alignment horizontal="center" vertical="top" wrapText="1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/>
    </xf>
    <xf numFmtId="0" fontId="20" fillId="0" borderId="11" xfId="36" applyFont="1" applyBorder="1" applyAlignment="1">
      <alignment horizontal="center" vertical="top" wrapText="1"/>
    </xf>
    <xf numFmtId="0" fontId="20" fillId="24" borderId="11" xfId="36" applyFont="1" applyFill="1" applyBorder="1" applyAlignment="1">
      <alignment horizontal="center" vertical="top" wrapText="1"/>
    </xf>
    <xf numFmtId="0" fontId="19" fillId="0" borderId="0" xfId="36" applyFont="1" applyAlignment="1">
      <alignment horizontal="center" vertical="top"/>
    </xf>
    <xf numFmtId="0" fontId="20" fillId="0" borderId="12" xfId="36" applyFont="1" applyFill="1" applyBorder="1" applyAlignment="1">
      <alignment horizontal="center" vertical="top" wrapText="1"/>
    </xf>
    <xf numFmtId="0" fontId="20" fillId="0" borderId="14" xfId="36" applyFont="1" applyFill="1" applyBorder="1" applyAlignment="1">
      <alignment horizontal="center" vertical="top" wrapText="1"/>
    </xf>
    <xf numFmtId="0" fontId="21" fillId="0" borderId="12" xfId="36" applyFont="1" applyFill="1" applyBorder="1" applyAlignment="1">
      <alignment vertical="top"/>
    </xf>
    <xf numFmtId="0" fontId="21" fillId="0" borderId="14" xfId="36" applyFont="1" applyFill="1" applyBorder="1" applyAlignment="1">
      <alignment vertical="top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"/>
  <sheetViews>
    <sheetView tabSelected="1" topLeftCell="A52" zoomScale="98" zoomScaleNormal="98" workbookViewId="0">
      <selection activeCell="D47" sqref="D47"/>
    </sheetView>
  </sheetViews>
  <sheetFormatPr defaultRowHeight="12.75" x14ac:dyDescent="0.2"/>
  <cols>
    <col min="1" max="1" width="21.85546875" customWidth="1"/>
    <col min="2" max="2" width="36.28515625" customWidth="1"/>
    <col min="3" max="3" width="12.85546875" customWidth="1"/>
    <col min="4" max="4" width="11.7109375" customWidth="1"/>
    <col min="5" max="6" width="12.5703125" customWidth="1"/>
    <col min="7" max="7" width="10.85546875" customWidth="1"/>
  </cols>
  <sheetData>
    <row r="3" spans="1:7" ht="18.75" x14ac:dyDescent="0.2">
      <c r="A3" s="1"/>
      <c r="B3" s="51" t="s">
        <v>36</v>
      </c>
      <c r="C3" s="51"/>
      <c r="D3" s="51"/>
      <c r="E3" s="51"/>
      <c r="F3" s="1"/>
      <c r="G3" s="2"/>
    </row>
    <row r="4" spans="1:7" ht="39" customHeight="1" x14ac:dyDescent="0.25">
      <c r="A4" s="52" t="s">
        <v>116</v>
      </c>
      <c r="B4" s="52"/>
      <c r="C4" s="52"/>
      <c r="D4" s="52"/>
      <c r="E4" s="52"/>
      <c r="F4" s="52"/>
      <c r="G4" s="4"/>
    </row>
    <row r="5" spans="1:7" ht="15.75" x14ac:dyDescent="0.25">
      <c r="A5" s="3"/>
      <c r="B5" s="3"/>
      <c r="C5" s="3"/>
      <c r="D5" s="3"/>
      <c r="E5" s="3"/>
      <c r="F5" s="3"/>
      <c r="G5" s="23" t="s">
        <v>83</v>
      </c>
    </row>
    <row r="6" spans="1:7" ht="12.75" customHeight="1" x14ac:dyDescent="0.2">
      <c r="A6" s="53"/>
      <c r="B6" s="54"/>
      <c r="C6" s="55" t="s">
        <v>90</v>
      </c>
      <c r="D6" s="56" t="s">
        <v>117</v>
      </c>
      <c r="E6" s="55" t="s">
        <v>0</v>
      </c>
      <c r="F6" s="56" t="s">
        <v>118</v>
      </c>
      <c r="G6" s="55" t="s">
        <v>91</v>
      </c>
    </row>
    <row r="7" spans="1:7" ht="47.25" customHeight="1" x14ac:dyDescent="0.2">
      <c r="A7" s="53"/>
      <c r="B7" s="54"/>
      <c r="C7" s="55"/>
      <c r="D7" s="56"/>
      <c r="E7" s="55"/>
      <c r="F7" s="56"/>
      <c r="G7" s="55"/>
    </row>
    <row r="8" spans="1:7" x14ac:dyDescent="0.2">
      <c r="A8" s="6"/>
      <c r="B8" s="7" t="s">
        <v>1</v>
      </c>
      <c r="C8" s="29">
        <v>459310.6</v>
      </c>
      <c r="D8" s="29">
        <v>449939.5</v>
      </c>
      <c r="E8" s="24">
        <f>D8/C8%</f>
        <v>97.959746628969597</v>
      </c>
      <c r="F8" s="36">
        <v>420034</v>
      </c>
      <c r="G8" s="25">
        <f>D8/F8%</f>
        <v>107.11978077965117</v>
      </c>
    </row>
    <row r="9" spans="1:7" ht="15" customHeight="1" x14ac:dyDescent="0.2">
      <c r="A9" s="6" t="s">
        <v>92</v>
      </c>
      <c r="B9" s="8" t="s">
        <v>2</v>
      </c>
      <c r="C9" s="30">
        <v>91129.1</v>
      </c>
      <c r="D9" s="30">
        <v>89939.4</v>
      </c>
      <c r="E9" s="24">
        <f t="shared" ref="E9:E31" si="0">D9/C9%</f>
        <v>98.694489466043223</v>
      </c>
      <c r="F9" s="36">
        <f>F10+F16</f>
        <v>90706.7</v>
      </c>
      <c r="G9" s="25">
        <f t="shared" ref="G9:G31" si="1">D9/F9%</f>
        <v>99.15408674331664</v>
      </c>
    </row>
    <row r="10" spans="1:7" ht="13.5" customHeight="1" x14ac:dyDescent="0.2">
      <c r="A10" s="6"/>
      <c r="B10" s="8" t="s">
        <v>3</v>
      </c>
      <c r="C10" s="29">
        <v>84521</v>
      </c>
      <c r="D10" s="30">
        <v>85049.4</v>
      </c>
      <c r="E10" s="24">
        <f t="shared" si="0"/>
        <v>100.62517007607576</v>
      </c>
      <c r="F10" s="36">
        <f>SUM(F11:F15)</f>
        <v>83125.099999999991</v>
      </c>
      <c r="G10" s="25">
        <f t="shared" si="1"/>
        <v>102.31494458352532</v>
      </c>
    </row>
    <row r="11" spans="1:7" ht="18.75" customHeight="1" x14ac:dyDescent="0.2">
      <c r="A11" s="6" t="s">
        <v>93</v>
      </c>
      <c r="B11" s="5" t="s">
        <v>4</v>
      </c>
      <c r="C11" s="28">
        <v>41964.6</v>
      </c>
      <c r="D11" s="31">
        <v>42462.3</v>
      </c>
      <c r="E11" s="24">
        <f t="shared" si="0"/>
        <v>101.18599962825812</v>
      </c>
      <c r="F11" s="32">
        <v>39746.699999999997</v>
      </c>
      <c r="G11" s="25">
        <f t="shared" si="1"/>
        <v>106.8322653201398</v>
      </c>
    </row>
    <row r="12" spans="1:7" ht="15" customHeight="1" x14ac:dyDescent="0.2">
      <c r="A12" s="6" t="s">
        <v>94</v>
      </c>
      <c r="B12" s="5" t="s">
        <v>34</v>
      </c>
      <c r="C12" s="28">
        <v>12768.8</v>
      </c>
      <c r="D12" s="31">
        <v>12768.9</v>
      </c>
      <c r="E12" s="24">
        <f t="shared" si="0"/>
        <v>100.00078315894994</v>
      </c>
      <c r="F12" s="32">
        <v>17092.2</v>
      </c>
      <c r="G12" s="25">
        <f t="shared" si="1"/>
        <v>74.706006248464206</v>
      </c>
    </row>
    <row r="13" spans="1:7" ht="18.75" customHeight="1" x14ac:dyDescent="0.2">
      <c r="A13" s="6" t="s">
        <v>95</v>
      </c>
      <c r="B13" s="5" t="s">
        <v>37</v>
      </c>
      <c r="C13" s="28">
        <v>14395.3</v>
      </c>
      <c r="D13" s="31">
        <v>14405.7</v>
      </c>
      <c r="E13" s="24">
        <f t="shared" si="0"/>
        <v>100.07224580244942</v>
      </c>
      <c r="F13" s="32">
        <v>8907.2999999999993</v>
      </c>
      <c r="G13" s="25">
        <f t="shared" si="1"/>
        <v>161.72914351150183</v>
      </c>
    </row>
    <row r="14" spans="1:7" ht="17.25" customHeight="1" x14ac:dyDescent="0.2">
      <c r="A14" s="6" t="s">
        <v>96</v>
      </c>
      <c r="B14" s="5" t="s">
        <v>44</v>
      </c>
      <c r="C14" s="28">
        <v>13131.9</v>
      </c>
      <c r="D14" s="31">
        <v>13149.5</v>
      </c>
      <c r="E14" s="24">
        <f t="shared" si="0"/>
        <v>100.13402477935411</v>
      </c>
      <c r="F14" s="32">
        <v>15552</v>
      </c>
      <c r="G14" s="25">
        <f t="shared" si="1"/>
        <v>84.551826131687235</v>
      </c>
    </row>
    <row r="15" spans="1:7" ht="16.5" customHeight="1" x14ac:dyDescent="0.2">
      <c r="A15" s="6" t="s">
        <v>97</v>
      </c>
      <c r="B15" s="5" t="s">
        <v>38</v>
      </c>
      <c r="C15" s="28">
        <v>2260.4</v>
      </c>
      <c r="D15" s="31">
        <v>2263</v>
      </c>
      <c r="E15" s="24">
        <f t="shared" si="0"/>
        <v>100.11502388957707</v>
      </c>
      <c r="F15" s="32">
        <v>1826.9</v>
      </c>
      <c r="G15" s="25">
        <f t="shared" si="1"/>
        <v>123.87103837101098</v>
      </c>
    </row>
    <row r="16" spans="1:7" ht="16.5" customHeight="1" x14ac:dyDescent="0.2">
      <c r="A16" s="6"/>
      <c r="B16" s="9" t="s">
        <v>5</v>
      </c>
      <c r="C16" s="29">
        <v>6608.1</v>
      </c>
      <c r="D16" s="29">
        <v>4890</v>
      </c>
      <c r="E16" s="24">
        <f t="shared" si="0"/>
        <v>74.000090797657421</v>
      </c>
      <c r="F16" s="36">
        <f>SUM(F17:F22)</f>
        <v>7581.6</v>
      </c>
      <c r="G16" s="25">
        <f t="shared" si="1"/>
        <v>64.498258942703387</v>
      </c>
    </row>
    <row r="17" spans="1:7" ht="41.25" customHeight="1" x14ac:dyDescent="0.2">
      <c r="A17" s="10" t="s">
        <v>98</v>
      </c>
      <c r="B17" s="5" t="s">
        <v>6</v>
      </c>
      <c r="C17" s="28">
        <v>3615</v>
      </c>
      <c r="D17" s="28">
        <v>3616</v>
      </c>
      <c r="E17" s="24">
        <f t="shared" si="0"/>
        <v>100.02766251728907</v>
      </c>
      <c r="F17" s="32">
        <v>3831.9</v>
      </c>
      <c r="G17" s="25">
        <f t="shared" si="1"/>
        <v>94.365719355933081</v>
      </c>
    </row>
    <row r="18" spans="1:7" ht="30" customHeight="1" x14ac:dyDescent="0.2">
      <c r="A18" s="6" t="s">
        <v>99</v>
      </c>
      <c r="B18" s="5" t="s">
        <v>7</v>
      </c>
      <c r="C18" s="28">
        <v>416.5</v>
      </c>
      <c r="D18" s="31">
        <v>416.5</v>
      </c>
      <c r="E18" s="24">
        <f t="shared" si="0"/>
        <v>100</v>
      </c>
      <c r="F18" s="32">
        <v>386</v>
      </c>
      <c r="G18" s="25">
        <f t="shared" si="1"/>
        <v>107.90155440414509</v>
      </c>
    </row>
    <row r="19" spans="1:7" ht="33" customHeight="1" x14ac:dyDescent="0.2">
      <c r="A19" s="6" t="s">
        <v>100</v>
      </c>
      <c r="B19" s="5" t="s">
        <v>8</v>
      </c>
      <c r="C19" s="28">
        <v>75.099999999999994</v>
      </c>
      <c r="D19" s="31">
        <v>75.099999999999994</v>
      </c>
      <c r="E19" s="24">
        <f t="shared" si="0"/>
        <v>100</v>
      </c>
      <c r="F19" s="32">
        <v>1402.6</v>
      </c>
      <c r="G19" s="25">
        <f t="shared" si="1"/>
        <v>5.3543419364038209</v>
      </c>
    </row>
    <row r="20" spans="1:7" ht="28.5" customHeight="1" x14ac:dyDescent="0.2">
      <c r="A20" s="6" t="s">
        <v>101</v>
      </c>
      <c r="B20" s="5" t="s">
        <v>39</v>
      </c>
      <c r="C20" s="28">
        <v>2018.9</v>
      </c>
      <c r="D20" s="31">
        <v>289.60000000000002</v>
      </c>
      <c r="E20" s="24">
        <f t="shared" si="0"/>
        <v>14.344444994799149</v>
      </c>
      <c r="F20" s="32">
        <v>191.3</v>
      </c>
      <c r="G20" s="25">
        <f t="shared" si="1"/>
        <v>151.38525875588081</v>
      </c>
    </row>
    <row r="21" spans="1:7" ht="32.25" customHeight="1" x14ac:dyDescent="0.2">
      <c r="A21" s="6" t="s">
        <v>102</v>
      </c>
      <c r="B21" s="5" t="s">
        <v>9</v>
      </c>
      <c r="C21" s="28">
        <v>482.6</v>
      </c>
      <c r="D21" s="31">
        <v>487.8</v>
      </c>
      <c r="E21" s="24">
        <f t="shared" si="0"/>
        <v>101.07749689183588</v>
      </c>
      <c r="F21" s="32">
        <v>1769.8</v>
      </c>
      <c r="G21" s="25">
        <f t="shared" si="1"/>
        <v>27.562436433495311</v>
      </c>
    </row>
    <row r="22" spans="1:7" ht="18.75" customHeight="1" x14ac:dyDescent="0.2">
      <c r="A22" s="6" t="s">
        <v>103</v>
      </c>
      <c r="B22" s="5" t="s">
        <v>10</v>
      </c>
      <c r="C22" s="28"/>
      <c r="D22" s="31">
        <v>5</v>
      </c>
      <c r="E22" s="24"/>
      <c r="F22" s="32"/>
      <c r="G22" s="25"/>
    </row>
    <row r="23" spans="1:7" x14ac:dyDescent="0.2">
      <c r="A23" s="11" t="s">
        <v>104</v>
      </c>
      <c r="B23" s="12" t="s">
        <v>11</v>
      </c>
      <c r="C23" s="13">
        <v>368181.5</v>
      </c>
      <c r="D23" s="13">
        <v>360000.1</v>
      </c>
      <c r="E23" s="24">
        <f t="shared" si="0"/>
        <v>97.777889437682219</v>
      </c>
      <c r="F23" s="13">
        <v>329327.3</v>
      </c>
      <c r="G23" s="25">
        <f t="shared" si="1"/>
        <v>109.31377386569531</v>
      </c>
    </row>
    <row r="24" spans="1:7" ht="36.75" customHeight="1" x14ac:dyDescent="0.2">
      <c r="A24" s="11" t="s">
        <v>105</v>
      </c>
      <c r="B24" s="14" t="s">
        <v>40</v>
      </c>
      <c r="C24" s="15">
        <v>363533.1</v>
      </c>
      <c r="D24" s="15">
        <v>358174.9</v>
      </c>
      <c r="E24" s="24">
        <f t="shared" si="0"/>
        <v>98.526076442557795</v>
      </c>
      <c r="F24" s="15">
        <f>SUM(F25:F28)</f>
        <v>327875.10000000003</v>
      </c>
      <c r="G24" s="25">
        <f t="shared" si="1"/>
        <v>109.24126290773529</v>
      </c>
    </row>
    <row r="25" spans="1:7" ht="31.5" customHeight="1" x14ac:dyDescent="0.2">
      <c r="A25" s="11" t="s">
        <v>106</v>
      </c>
      <c r="B25" s="14" t="s">
        <v>31</v>
      </c>
      <c r="C25" s="15">
        <v>83525.3</v>
      </c>
      <c r="D25" s="32">
        <v>83525.3</v>
      </c>
      <c r="E25" s="24">
        <f t="shared" si="0"/>
        <v>100</v>
      </c>
      <c r="F25" s="32">
        <v>79593.100000000006</v>
      </c>
      <c r="G25" s="25">
        <f t="shared" si="1"/>
        <v>104.94037799759025</v>
      </c>
    </row>
    <row r="26" spans="1:7" ht="29.25" customHeight="1" x14ac:dyDescent="0.2">
      <c r="A26" s="11" t="s">
        <v>107</v>
      </c>
      <c r="B26" s="16" t="s">
        <v>27</v>
      </c>
      <c r="C26" s="17">
        <v>52355.3</v>
      </c>
      <c r="D26" s="31">
        <v>47805.4</v>
      </c>
      <c r="E26" s="24">
        <f t="shared" si="0"/>
        <v>91.309571332797262</v>
      </c>
      <c r="F26" s="31">
        <v>28751.200000000001</v>
      </c>
      <c r="G26" s="25">
        <f t="shared" si="1"/>
        <v>166.27271209549514</v>
      </c>
    </row>
    <row r="27" spans="1:7" ht="28.5" customHeight="1" x14ac:dyDescent="0.2">
      <c r="A27" s="11" t="s">
        <v>108</v>
      </c>
      <c r="B27" s="14" t="s">
        <v>26</v>
      </c>
      <c r="C27" s="15">
        <v>196977.8</v>
      </c>
      <c r="D27" s="32">
        <v>196169.5</v>
      </c>
      <c r="E27" s="24">
        <f t="shared" si="0"/>
        <v>99.589649188893375</v>
      </c>
      <c r="F27" s="32">
        <v>187605.6</v>
      </c>
      <c r="G27" s="25">
        <f t="shared" si="1"/>
        <v>104.56484241408572</v>
      </c>
    </row>
    <row r="28" spans="1:7" ht="15.75" customHeight="1" x14ac:dyDescent="0.2">
      <c r="A28" s="18" t="s">
        <v>109</v>
      </c>
      <c r="B28" s="19" t="s">
        <v>41</v>
      </c>
      <c r="C28" s="17">
        <v>30674.7</v>
      </c>
      <c r="D28" s="32">
        <v>30674.7</v>
      </c>
      <c r="E28" s="24">
        <f t="shared" si="0"/>
        <v>100</v>
      </c>
      <c r="F28" s="32">
        <v>31925.200000000001</v>
      </c>
      <c r="G28" s="25">
        <f t="shared" si="1"/>
        <v>96.08303158633305</v>
      </c>
    </row>
    <row r="29" spans="1:7" ht="36.75" customHeight="1" x14ac:dyDescent="0.2">
      <c r="A29" s="20" t="s">
        <v>112</v>
      </c>
      <c r="B29" s="19" t="s">
        <v>113</v>
      </c>
      <c r="C29" s="17">
        <v>130</v>
      </c>
      <c r="D29" s="32">
        <v>130</v>
      </c>
      <c r="E29" s="24">
        <f t="shared" si="0"/>
        <v>100</v>
      </c>
      <c r="F29" s="32">
        <v>10</v>
      </c>
      <c r="G29" s="25">
        <f t="shared" si="1"/>
        <v>1300</v>
      </c>
    </row>
    <row r="30" spans="1:7" ht="30.75" customHeight="1" x14ac:dyDescent="0.2">
      <c r="A30" s="20" t="s">
        <v>110</v>
      </c>
      <c r="B30" s="19" t="s">
        <v>42</v>
      </c>
      <c r="C30" s="17">
        <v>3705.8</v>
      </c>
      <c r="D30" s="32">
        <v>1695</v>
      </c>
      <c r="E30" s="24">
        <f t="shared" si="0"/>
        <v>45.739111662798855</v>
      </c>
      <c r="F30" s="31">
        <v>1689</v>
      </c>
      <c r="G30" s="25">
        <f t="shared" si="1"/>
        <v>100.35523978685613</v>
      </c>
    </row>
    <row r="31" spans="1:7" ht="64.5" customHeight="1" x14ac:dyDescent="0.2">
      <c r="A31" s="20" t="s">
        <v>111</v>
      </c>
      <c r="B31" s="19" t="s">
        <v>43</v>
      </c>
      <c r="C31" s="17">
        <v>0</v>
      </c>
      <c r="D31" s="31">
        <v>0</v>
      </c>
      <c r="E31" s="24" t="e">
        <f t="shared" si="0"/>
        <v>#DIV/0!</v>
      </c>
      <c r="F31" s="26">
        <v>-246.8</v>
      </c>
      <c r="G31" s="25">
        <f t="shared" si="1"/>
        <v>0</v>
      </c>
    </row>
    <row r="32" spans="1:7" x14ac:dyDescent="0.2">
      <c r="A32" s="20"/>
      <c r="B32" s="19"/>
      <c r="C32" s="21"/>
      <c r="D32" s="26"/>
      <c r="E32" s="27"/>
      <c r="F32" s="26"/>
      <c r="G32" s="27"/>
    </row>
    <row r="33" spans="1:7" ht="12.75" customHeight="1" x14ac:dyDescent="0.2">
      <c r="A33" s="33"/>
      <c r="B33" s="60" t="s">
        <v>12</v>
      </c>
      <c r="C33" s="58" t="s">
        <v>90</v>
      </c>
      <c r="D33" s="58" t="s">
        <v>117</v>
      </c>
      <c r="E33" s="58" t="s">
        <v>85</v>
      </c>
      <c r="F33" s="58" t="s">
        <v>118</v>
      </c>
      <c r="G33" s="58" t="s">
        <v>91</v>
      </c>
    </row>
    <row r="34" spans="1:7" ht="24.75" customHeight="1" x14ac:dyDescent="0.2">
      <c r="A34" s="33"/>
      <c r="B34" s="61"/>
      <c r="C34" s="59"/>
      <c r="D34" s="59"/>
      <c r="E34" s="59"/>
      <c r="F34" s="59"/>
      <c r="G34" s="59"/>
    </row>
    <row r="35" spans="1:7" ht="21" customHeight="1" x14ac:dyDescent="0.2">
      <c r="A35" s="34" t="s">
        <v>24</v>
      </c>
      <c r="B35" s="35" t="s">
        <v>13</v>
      </c>
      <c r="C35" s="36">
        <f>SUM(C36:C40)</f>
        <v>78725</v>
      </c>
      <c r="D35" s="36">
        <f>SUM(D36:D40)</f>
        <v>78450.8</v>
      </c>
      <c r="E35" s="37">
        <f t="shared" ref="E35:E70" si="2">D35/C35%</f>
        <v>99.651698952048278</v>
      </c>
      <c r="F35" s="29">
        <f>SUM(F36:F40)</f>
        <v>74295.899999999994</v>
      </c>
      <c r="G35" s="38">
        <f t="shared" ref="G35:G72" si="3">D35/F35%</f>
        <v>105.59236781572066</v>
      </c>
    </row>
    <row r="36" spans="1:7" ht="57" customHeight="1" x14ac:dyDescent="0.2">
      <c r="A36" s="33" t="s">
        <v>74</v>
      </c>
      <c r="B36" s="39" t="s">
        <v>75</v>
      </c>
      <c r="C36" s="32">
        <v>7265.5</v>
      </c>
      <c r="D36" s="32">
        <v>7256.1</v>
      </c>
      <c r="E36" s="37">
        <f t="shared" si="2"/>
        <v>99.870621430046114</v>
      </c>
      <c r="F36" s="28">
        <v>8605.6</v>
      </c>
      <c r="G36" s="38">
        <f t="shared" si="3"/>
        <v>84.318350841312636</v>
      </c>
    </row>
    <row r="37" spans="1:7" ht="66" customHeight="1" x14ac:dyDescent="0.2">
      <c r="A37" s="33" t="s">
        <v>45</v>
      </c>
      <c r="B37" s="40" t="s">
        <v>46</v>
      </c>
      <c r="C37" s="32">
        <v>24790.9</v>
      </c>
      <c r="D37" s="32">
        <v>24612.2</v>
      </c>
      <c r="E37" s="37">
        <f t="shared" si="2"/>
        <v>99.279170986127966</v>
      </c>
      <c r="F37" s="28">
        <v>23185.200000000001</v>
      </c>
      <c r="G37" s="38">
        <f t="shared" si="3"/>
        <v>106.15478839949623</v>
      </c>
    </row>
    <row r="38" spans="1:7" ht="15" customHeight="1" x14ac:dyDescent="0.2">
      <c r="A38" s="33" t="s">
        <v>114</v>
      </c>
      <c r="B38" s="40" t="s">
        <v>115</v>
      </c>
      <c r="C38" s="32">
        <v>2.8</v>
      </c>
      <c r="D38" s="32">
        <v>2.8</v>
      </c>
      <c r="E38" s="37">
        <f t="shared" si="2"/>
        <v>100</v>
      </c>
      <c r="F38" s="28">
        <v>2.7</v>
      </c>
      <c r="G38" s="38">
        <f t="shared" si="3"/>
        <v>103.70370370370368</v>
      </c>
    </row>
    <row r="39" spans="1:7" ht="54" customHeight="1" x14ac:dyDescent="0.2">
      <c r="A39" s="33" t="s">
        <v>47</v>
      </c>
      <c r="B39" s="40" t="s">
        <v>48</v>
      </c>
      <c r="C39" s="32">
        <v>7186.2</v>
      </c>
      <c r="D39" s="32">
        <v>7133.2</v>
      </c>
      <c r="E39" s="37">
        <f t="shared" si="2"/>
        <v>99.262475299880336</v>
      </c>
      <c r="F39" s="28">
        <v>6696</v>
      </c>
      <c r="G39" s="38">
        <f t="shared" si="3"/>
        <v>106.52927120669057</v>
      </c>
    </row>
    <row r="40" spans="1:7" x14ac:dyDescent="0.2">
      <c r="A40" s="33" t="s">
        <v>49</v>
      </c>
      <c r="B40" s="41" t="s">
        <v>50</v>
      </c>
      <c r="C40" s="32">
        <v>39479.599999999999</v>
      </c>
      <c r="D40" s="32">
        <v>39446.5</v>
      </c>
      <c r="E40" s="37">
        <f t="shared" si="2"/>
        <v>99.91615923160316</v>
      </c>
      <c r="F40" s="28">
        <v>35806.400000000001</v>
      </c>
      <c r="G40" s="38">
        <f t="shared" si="3"/>
        <v>110.16605969882478</v>
      </c>
    </row>
    <row r="41" spans="1:7" ht="17.25" customHeight="1" x14ac:dyDescent="0.2">
      <c r="A41" s="34" t="s">
        <v>23</v>
      </c>
      <c r="B41" s="35" t="s">
        <v>14</v>
      </c>
      <c r="C41" s="36">
        <v>1636.2</v>
      </c>
      <c r="D41" s="36">
        <v>1636.2</v>
      </c>
      <c r="E41" s="37">
        <f t="shared" si="2"/>
        <v>99.999999999999986</v>
      </c>
      <c r="F41" s="29">
        <v>1492.4</v>
      </c>
      <c r="G41" s="38">
        <f t="shared" si="3"/>
        <v>109.63548646475475</v>
      </c>
    </row>
    <row r="42" spans="1:7" ht="26.25" customHeight="1" x14ac:dyDescent="0.2">
      <c r="A42" s="33" t="s">
        <v>76</v>
      </c>
      <c r="B42" s="39" t="s">
        <v>77</v>
      </c>
      <c r="C42" s="32">
        <v>1636.2</v>
      </c>
      <c r="D42" s="32">
        <v>1636.2</v>
      </c>
      <c r="E42" s="37">
        <f t="shared" si="2"/>
        <v>99.999999999999986</v>
      </c>
      <c r="F42" s="28">
        <v>1492.4</v>
      </c>
      <c r="G42" s="38">
        <f t="shared" si="3"/>
        <v>109.63548646475475</v>
      </c>
    </row>
    <row r="43" spans="1:7" ht="19.5" customHeight="1" x14ac:dyDescent="0.2">
      <c r="A43" s="34" t="s">
        <v>22</v>
      </c>
      <c r="B43" s="42" t="s">
        <v>15</v>
      </c>
      <c r="C43" s="36">
        <f>SUM(C44:C47)</f>
        <v>50196</v>
      </c>
      <c r="D43" s="36">
        <f>SUM(D44:D47)</f>
        <v>43331.600000000006</v>
      </c>
      <c r="E43" s="37">
        <f t="shared" si="2"/>
        <v>86.324806757510572</v>
      </c>
      <c r="F43" s="29">
        <f>SUM(F44:F47)</f>
        <v>43811.8</v>
      </c>
      <c r="G43" s="38">
        <f t="shared" si="3"/>
        <v>98.903948251384335</v>
      </c>
    </row>
    <row r="44" spans="1:7" ht="18.75" customHeight="1" x14ac:dyDescent="0.2">
      <c r="A44" s="33" t="s">
        <v>72</v>
      </c>
      <c r="B44" s="43" t="s">
        <v>73</v>
      </c>
      <c r="C44" s="32">
        <v>47.5</v>
      </c>
      <c r="D44" s="32"/>
      <c r="E44" s="37">
        <f t="shared" si="2"/>
        <v>0</v>
      </c>
      <c r="F44" s="28">
        <v>100</v>
      </c>
      <c r="G44" s="38"/>
    </row>
    <row r="45" spans="1:7" ht="18.75" customHeight="1" x14ac:dyDescent="0.2">
      <c r="A45" s="33" t="s">
        <v>88</v>
      </c>
      <c r="B45" s="43" t="s">
        <v>89</v>
      </c>
      <c r="C45" s="32">
        <v>20321.900000000001</v>
      </c>
      <c r="D45" s="32">
        <v>20321.900000000001</v>
      </c>
      <c r="E45" s="37">
        <f t="shared" si="2"/>
        <v>100</v>
      </c>
      <c r="F45" s="28">
        <v>26424.9</v>
      </c>
      <c r="G45" s="38"/>
    </row>
    <row r="46" spans="1:7" x14ac:dyDescent="0.2">
      <c r="A46" s="33" t="s">
        <v>51</v>
      </c>
      <c r="B46" s="44" t="s">
        <v>52</v>
      </c>
      <c r="C46" s="32">
        <v>29603.3</v>
      </c>
      <c r="D46" s="32">
        <v>22786.400000000001</v>
      </c>
      <c r="E46" s="37">
        <f t="shared" si="2"/>
        <v>76.972499687534835</v>
      </c>
      <c r="F46" s="28">
        <v>16063.5</v>
      </c>
      <c r="G46" s="38">
        <f t="shared" si="3"/>
        <v>141.85202477666761</v>
      </c>
    </row>
    <row r="47" spans="1:7" ht="30" customHeight="1" x14ac:dyDescent="0.2">
      <c r="A47" s="33" t="s">
        <v>53</v>
      </c>
      <c r="B47" s="45" t="s">
        <v>54</v>
      </c>
      <c r="C47" s="32">
        <v>223.3</v>
      </c>
      <c r="D47" s="32">
        <v>223.3</v>
      </c>
      <c r="E47" s="37">
        <f t="shared" si="2"/>
        <v>100</v>
      </c>
      <c r="F47" s="28">
        <v>1223.4000000000001</v>
      </c>
      <c r="G47" s="38">
        <f t="shared" si="3"/>
        <v>18.252411312734999</v>
      </c>
    </row>
    <row r="48" spans="1:7" ht="24" customHeight="1" x14ac:dyDescent="0.2">
      <c r="A48" s="34" t="s">
        <v>21</v>
      </c>
      <c r="B48" s="35" t="s">
        <v>16</v>
      </c>
      <c r="C48" s="36">
        <f>SUM(C49:C51)</f>
        <v>15125.7</v>
      </c>
      <c r="D48" s="36">
        <f>SUM(D49:D51)</f>
        <v>15112.2</v>
      </c>
      <c r="E48" s="37">
        <f t="shared" si="2"/>
        <v>99.910747932327098</v>
      </c>
      <c r="F48" s="29">
        <f>SUM(F49:F51)</f>
        <v>12252.199999999999</v>
      </c>
      <c r="G48" s="38">
        <f t="shared" si="3"/>
        <v>123.34274660877232</v>
      </c>
    </row>
    <row r="49" spans="1:7" ht="22.5" customHeight="1" x14ac:dyDescent="0.2">
      <c r="A49" s="33" t="s">
        <v>55</v>
      </c>
      <c r="B49" s="39" t="s">
        <v>84</v>
      </c>
      <c r="C49" s="32">
        <v>112.7</v>
      </c>
      <c r="D49" s="32">
        <v>112.7</v>
      </c>
      <c r="E49" s="37">
        <f t="shared" si="2"/>
        <v>100</v>
      </c>
      <c r="F49" s="28">
        <v>110.9</v>
      </c>
      <c r="G49" s="38">
        <f t="shared" si="3"/>
        <v>101.62308385933274</v>
      </c>
    </row>
    <row r="50" spans="1:7" x14ac:dyDescent="0.2">
      <c r="A50" s="33" t="s">
        <v>78</v>
      </c>
      <c r="B50" s="39" t="s">
        <v>79</v>
      </c>
      <c r="C50" s="32">
        <v>5328</v>
      </c>
      <c r="D50" s="32">
        <v>5328</v>
      </c>
      <c r="E50" s="37">
        <f t="shared" si="2"/>
        <v>100</v>
      </c>
      <c r="F50" s="28">
        <v>1354.5</v>
      </c>
      <c r="G50" s="38">
        <f t="shared" si="3"/>
        <v>393.35548172757473</v>
      </c>
    </row>
    <row r="51" spans="1:7" ht="22.5" customHeight="1" x14ac:dyDescent="0.2">
      <c r="A51" s="33" t="s">
        <v>80</v>
      </c>
      <c r="B51" s="39" t="s">
        <v>81</v>
      </c>
      <c r="C51" s="32">
        <v>9685</v>
      </c>
      <c r="D51" s="32">
        <v>9671.5</v>
      </c>
      <c r="E51" s="37">
        <f t="shared" si="2"/>
        <v>99.860609189468249</v>
      </c>
      <c r="F51" s="28">
        <v>10786.8</v>
      </c>
      <c r="G51" s="38">
        <f t="shared" si="3"/>
        <v>89.660510994919719</v>
      </c>
    </row>
    <row r="52" spans="1:7" x14ac:dyDescent="0.2">
      <c r="A52" s="34" t="s">
        <v>20</v>
      </c>
      <c r="B52" s="35" t="s">
        <v>17</v>
      </c>
      <c r="C52" s="36">
        <f>SUM(C53:C57)</f>
        <v>269523.89999999997</v>
      </c>
      <c r="D52" s="36">
        <f>SUM(D53:D57)</f>
        <v>265134.90000000002</v>
      </c>
      <c r="E52" s="37">
        <f t="shared" si="2"/>
        <v>98.371572984807685</v>
      </c>
      <c r="F52" s="29">
        <f>SUM(F53:F57)</f>
        <v>259091.49999999997</v>
      </c>
      <c r="G52" s="38">
        <f t="shared" si="3"/>
        <v>102.33253503106049</v>
      </c>
    </row>
    <row r="53" spans="1:7" x14ac:dyDescent="0.2">
      <c r="A53" s="33" t="s">
        <v>56</v>
      </c>
      <c r="B53" s="44" t="s">
        <v>57</v>
      </c>
      <c r="C53" s="32">
        <v>48572.1</v>
      </c>
      <c r="D53" s="32">
        <v>48301.4</v>
      </c>
      <c r="E53" s="37">
        <f t="shared" si="2"/>
        <v>99.442684174659945</v>
      </c>
      <c r="F53" s="28">
        <v>55768.800000000003</v>
      </c>
      <c r="G53" s="38">
        <f t="shared" si="3"/>
        <v>86.610075884724083</v>
      </c>
    </row>
    <row r="54" spans="1:7" ht="11.25" customHeight="1" x14ac:dyDescent="0.2">
      <c r="A54" s="33" t="s">
        <v>58</v>
      </c>
      <c r="B54" s="43" t="s">
        <v>59</v>
      </c>
      <c r="C54" s="32">
        <v>202967.9</v>
      </c>
      <c r="D54" s="32">
        <v>199784</v>
      </c>
      <c r="E54" s="37">
        <f t="shared" si="2"/>
        <v>98.431328303638168</v>
      </c>
      <c r="F54" s="28">
        <v>186232</v>
      </c>
      <c r="G54" s="38">
        <f t="shared" si="3"/>
        <v>107.27694488594871</v>
      </c>
    </row>
    <row r="55" spans="1:7" ht="11.25" customHeight="1" x14ac:dyDescent="0.2">
      <c r="A55" s="33" t="s">
        <v>86</v>
      </c>
      <c r="B55" s="43" t="s">
        <v>87</v>
      </c>
      <c r="C55" s="32">
        <v>10641.8</v>
      </c>
      <c r="D55" s="32">
        <v>10036.5</v>
      </c>
      <c r="E55" s="37">
        <f t="shared" si="2"/>
        <v>94.312052472326116</v>
      </c>
      <c r="F55" s="28">
        <v>10282.299999999999</v>
      </c>
      <c r="G55" s="38">
        <f t="shared" si="3"/>
        <v>97.609484259358325</v>
      </c>
    </row>
    <row r="56" spans="1:7" x14ac:dyDescent="0.2">
      <c r="A56" s="33" t="s">
        <v>60</v>
      </c>
      <c r="B56" s="44" t="s">
        <v>61</v>
      </c>
      <c r="C56" s="32"/>
      <c r="D56" s="32"/>
      <c r="E56" s="37" t="e">
        <f t="shared" si="2"/>
        <v>#DIV/0!</v>
      </c>
      <c r="F56" s="28">
        <v>280.39999999999998</v>
      </c>
      <c r="G56" s="38">
        <f t="shared" si="3"/>
        <v>0</v>
      </c>
    </row>
    <row r="57" spans="1:7" ht="12.75" customHeight="1" x14ac:dyDescent="0.2">
      <c r="A57" s="33" t="s">
        <v>62</v>
      </c>
      <c r="B57" s="46" t="s">
        <v>63</v>
      </c>
      <c r="C57" s="32">
        <v>7342.1</v>
      </c>
      <c r="D57" s="32">
        <v>7013</v>
      </c>
      <c r="E57" s="37">
        <f t="shared" si="2"/>
        <v>95.517631195434546</v>
      </c>
      <c r="F57" s="28">
        <v>6528</v>
      </c>
      <c r="G57" s="38">
        <f t="shared" si="3"/>
        <v>107.42953431372548</v>
      </c>
    </row>
    <row r="58" spans="1:7" ht="15" customHeight="1" x14ac:dyDescent="0.2">
      <c r="A58" s="34" t="s">
        <v>25</v>
      </c>
      <c r="B58" s="47" t="s">
        <v>64</v>
      </c>
      <c r="C58" s="36">
        <v>39543.5</v>
      </c>
      <c r="D58" s="36">
        <v>36902.9</v>
      </c>
      <c r="E58" s="37">
        <f t="shared" si="2"/>
        <v>93.32229064195127</v>
      </c>
      <c r="F58" s="29">
        <v>34002.1</v>
      </c>
      <c r="G58" s="38">
        <f t="shared" si="3"/>
        <v>108.53123777649029</v>
      </c>
    </row>
    <row r="59" spans="1:7" x14ac:dyDescent="0.2">
      <c r="A59" s="33" t="s">
        <v>65</v>
      </c>
      <c r="B59" s="48" t="s">
        <v>32</v>
      </c>
      <c r="C59" s="32">
        <v>39543.5</v>
      </c>
      <c r="D59" s="32">
        <v>36902.9</v>
      </c>
      <c r="E59" s="37">
        <f t="shared" si="2"/>
        <v>93.32229064195127</v>
      </c>
      <c r="F59" s="28">
        <v>34002.1</v>
      </c>
      <c r="G59" s="38">
        <f t="shared" si="3"/>
        <v>108.53123777649029</v>
      </c>
    </row>
    <row r="60" spans="1:7" ht="20.25" customHeight="1" x14ac:dyDescent="0.2">
      <c r="A60" s="34">
        <v>1000</v>
      </c>
      <c r="B60" s="47" t="s">
        <v>18</v>
      </c>
      <c r="C60" s="36">
        <f>SUM(C61:C64)</f>
        <v>7314.5999999999995</v>
      </c>
      <c r="D60" s="36">
        <f>SUM(D61:D64)</f>
        <v>7314.5999999999995</v>
      </c>
      <c r="E60" s="37">
        <f t="shared" si="2"/>
        <v>99.999999999999986</v>
      </c>
      <c r="F60" s="29">
        <f>SUM(F61:F64)</f>
        <v>7831</v>
      </c>
      <c r="G60" s="38">
        <f t="shared" si="3"/>
        <v>93.405695313497631</v>
      </c>
    </row>
    <row r="61" spans="1:7" x14ac:dyDescent="0.2">
      <c r="A61" s="33">
        <v>1001</v>
      </c>
      <c r="B61" s="41" t="s">
        <v>66</v>
      </c>
      <c r="C61" s="32">
        <v>2992.2</v>
      </c>
      <c r="D61" s="32">
        <v>2992.2</v>
      </c>
      <c r="E61" s="37">
        <f t="shared" si="2"/>
        <v>100</v>
      </c>
      <c r="F61" s="28">
        <v>3025.1</v>
      </c>
      <c r="G61" s="38">
        <f t="shared" si="3"/>
        <v>98.912432646854654</v>
      </c>
    </row>
    <row r="62" spans="1:7" ht="20.25" customHeight="1" x14ac:dyDescent="0.2">
      <c r="A62" s="33">
        <v>1003</v>
      </c>
      <c r="B62" s="39" t="s">
        <v>67</v>
      </c>
      <c r="C62" s="32">
        <v>2646.6</v>
      </c>
      <c r="D62" s="32">
        <v>2646.6</v>
      </c>
      <c r="E62" s="37">
        <f t="shared" si="2"/>
        <v>100</v>
      </c>
      <c r="F62" s="28">
        <v>2132.4</v>
      </c>
      <c r="G62" s="38">
        <f t="shared" si="3"/>
        <v>124.11367473269554</v>
      </c>
    </row>
    <row r="63" spans="1:7" x14ac:dyDescent="0.2">
      <c r="A63" s="33">
        <v>1004</v>
      </c>
      <c r="B63" s="41" t="s">
        <v>68</v>
      </c>
      <c r="C63" s="32">
        <v>1247.8</v>
      </c>
      <c r="D63" s="32">
        <v>1247.8</v>
      </c>
      <c r="E63" s="37">
        <f t="shared" si="2"/>
        <v>100</v>
      </c>
      <c r="F63" s="28">
        <v>2648.5</v>
      </c>
      <c r="G63" s="38">
        <f t="shared" si="3"/>
        <v>47.113460449310928</v>
      </c>
    </row>
    <row r="64" spans="1:7" ht="26.25" customHeight="1" x14ac:dyDescent="0.2">
      <c r="A64" s="33">
        <v>1006</v>
      </c>
      <c r="B64" s="40" t="s">
        <v>82</v>
      </c>
      <c r="C64" s="32">
        <v>428</v>
      </c>
      <c r="D64" s="32">
        <v>428</v>
      </c>
      <c r="E64" s="37">
        <f t="shared" si="2"/>
        <v>100</v>
      </c>
      <c r="F64" s="28">
        <v>25</v>
      </c>
      <c r="G64" s="38">
        <f t="shared" si="3"/>
        <v>1712</v>
      </c>
    </row>
    <row r="65" spans="1:7" ht="18.75" customHeight="1" x14ac:dyDescent="0.2">
      <c r="A65" s="34">
        <v>1100</v>
      </c>
      <c r="B65" s="35" t="s">
        <v>29</v>
      </c>
      <c r="C65" s="36">
        <v>36.700000000000003</v>
      </c>
      <c r="D65" s="36">
        <v>36.700000000000003</v>
      </c>
      <c r="E65" s="37">
        <f t="shared" si="2"/>
        <v>100</v>
      </c>
      <c r="F65" s="29">
        <v>166.9</v>
      </c>
      <c r="G65" s="38">
        <f t="shared" si="3"/>
        <v>21.989215098861596</v>
      </c>
    </row>
    <row r="66" spans="1:7" x14ac:dyDescent="0.2">
      <c r="A66" s="33">
        <v>1102</v>
      </c>
      <c r="B66" s="41" t="s">
        <v>69</v>
      </c>
      <c r="C66" s="32">
        <v>36.700000000000003</v>
      </c>
      <c r="D66" s="32">
        <v>36.700000000000003</v>
      </c>
      <c r="E66" s="37">
        <f t="shared" si="2"/>
        <v>100</v>
      </c>
      <c r="F66" s="28">
        <v>166.9</v>
      </c>
      <c r="G66" s="38">
        <f t="shared" si="3"/>
        <v>21.989215098861596</v>
      </c>
    </row>
    <row r="67" spans="1:7" ht="19.5" customHeight="1" x14ac:dyDescent="0.2">
      <c r="A67" s="34">
        <v>1200</v>
      </c>
      <c r="B67" s="35" t="s">
        <v>30</v>
      </c>
      <c r="C67" s="36">
        <v>792.5</v>
      </c>
      <c r="D67" s="36">
        <v>792.5</v>
      </c>
      <c r="E67" s="37">
        <f t="shared" si="2"/>
        <v>100</v>
      </c>
      <c r="F67" s="29">
        <v>544.9</v>
      </c>
      <c r="G67" s="38">
        <f t="shared" si="3"/>
        <v>145.4395301890255</v>
      </c>
    </row>
    <row r="68" spans="1:7" x14ac:dyDescent="0.2">
      <c r="A68" s="33">
        <v>1202</v>
      </c>
      <c r="B68" s="41" t="s">
        <v>70</v>
      </c>
      <c r="C68" s="32">
        <v>792.5</v>
      </c>
      <c r="D68" s="32">
        <v>792.5</v>
      </c>
      <c r="E68" s="37">
        <f t="shared" si="2"/>
        <v>100</v>
      </c>
      <c r="F68" s="28">
        <v>544.9</v>
      </c>
      <c r="G68" s="38">
        <f t="shared" si="3"/>
        <v>145.4395301890255</v>
      </c>
    </row>
    <row r="69" spans="1:7" ht="25.5" customHeight="1" x14ac:dyDescent="0.2">
      <c r="A69" s="34">
        <v>1300</v>
      </c>
      <c r="B69" s="49" t="s">
        <v>33</v>
      </c>
      <c r="C69" s="36">
        <v>14.7</v>
      </c>
      <c r="D69" s="36">
        <v>14.7</v>
      </c>
      <c r="E69" s="37">
        <f t="shared" si="2"/>
        <v>100</v>
      </c>
      <c r="F69" s="28">
        <v>13.8</v>
      </c>
      <c r="G69" s="38">
        <f t="shared" si="3"/>
        <v>106.52173913043477</v>
      </c>
    </row>
    <row r="70" spans="1:7" ht="24.75" customHeight="1" x14ac:dyDescent="0.2">
      <c r="A70" s="33">
        <v>1301</v>
      </c>
      <c r="B70" s="40" t="s">
        <v>71</v>
      </c>
      <c r="C70" s="32">
        <v>14.7</v>
      </c>
      <c r="D70" s="32">
        <v>14.7</v>
      </c>
      <c r="E70" s="37">
        <f t="shared" si="2"/>
        <v>100</v>
      </c>
      <c r="F70" s="28">
        <v>13.8</v>
      </c>
      <c r="G70" s="38">
        <f t="shared" si="3"/>
        <v>106.52173913043477</v>
      </c>
    </row>
    <row r="71" spans="1:7" ht="36.75" customHeight="1" x14ac:dyDescent="0.2">
      <c r="A71" s="33"/>
      <c r="B71" s="45"/>
      <c r="C71" s="32"/>
      <c r="D71" s="32"/>
      <c r="E71" s="37"/>
      <c r="F71" s="29"/>
      <c r="G71" s="38"/>
    </row>
    <row r="72" spans="1:7" ht="26.25" customHeight="1" x14ac:dyDescent="0.2">
      <c r="A72" s="34"/>
      <c r="B72" s="35" t="s">
        <v>19</v>
      </c>
      <c r="C72" s="36">
        <f>C35+C41+C43+C48+C52+C58+C60+C65+C67+C69+S37</f>
        <v>462908.79999999993</v>
      </c>
      <c r="D72" s="36">
        <f>D35+D41+D43+D48+D52+D58+D60+D65+D67+D69+T37</f>
        <v>448727.10000000009</v>
      </c>
      <c r="E72" s="37">
        <f>D72/C72%</f>
        <v>96.936394382651642</v>
      </c>
      <c r="F72" s="36">
        <f>F35+F41+F43+F48+F52+F58+F60+F65+F67+F69</f>
        <v>433502.49999999994</v>
      </c>
      <c r="G72" s="38">
        <f t="shared" si="3"/>
        <v>103.51199820070245</v>
      </c>
    </row>
    <row r="73" spans="1:7" ht="15.75" x14ac:dyDescent="0.2">
      <c r="A73" s="50"/>
      <c r="B73" s="50"/>
      <c r="C73" s="50"/>
      <c r="D73" s="50"/>
      <c r="E73" s="50"/>
      <c r="F73" s="50"/>
      <c r="G73" s="50"/>
    </row>
    <row r="74" spans="1:7" ht="15.75" x14ac:dyDescent="0.2">
      <c r="A74" s="57" t="s">
        <v>28</v>
      </c>
      <c r="B74" s="57"/>
      <c r="C74" s="57"/>
      <c r="D74" s="22"/>
      <c r="E74" s="22" t="s">
        <v>35</v>
      </c>
      <c r="F74" s="22"/>
      <c r="G74" s="22"/>
    </row>
  </sheetData>
  <mergeCells count="16">
    <mergeCell ref="A74:C74"/>
    <mergeCell ref="C33:C34"/>
    <mergeCell ref="D33:D34"/>
    <mergeCell ref="G6:G7"/>
    <mergeCell ref="E33:E34"/>
    <mergeCell ref="F33:F34"/>
    <mergeCell ref="G33:G34"/>
    <mergeCell ref="B33:B34"/>
    <mergeCell ref="B3:E3"/>
    <mergeCell ref="A4:F4"/>
    <mergeCell ref="A6:A7"/>
    <mergeCell ref="B6:B7"/>
    <mergeCell ref="C6:C7"/>
    <mergeCell ref="D6:D7"/>
    <mergeCell ref="E6:E7"/>
    <mergeCell ref="F6:F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2020-07-03T09:08:09Z</cp:lastPrinted>
  <dcterms:created xsi:type="dcterms:W3CDTF">2016-07-19T06:38:34Z</dcterms:created>
  <dcterms:modified xsi:type="dcterms:W3CDTF">2021-01-27T10:48:17Z</dcterms:modified>
</cp:coreProperties>
</file>