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'Лист1'!$A$2:$F$110</definedName>
  </definedNames>
  <calcPr fullCalcOnLoad="1"/>
</workbook>
</file>

<file path=xl/sharedStrings.xml><?xml version="1.0" encoding="utf-8"?>
<sst xmlns="http://schemas.openxmlformats.org/spreadsheetml/2006/main" count="175" uniqueCount="171">
  <si>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</si>
  <si>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</si>
  <si>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</si>
  <si>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</si>
  <si>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</si>
  <si>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</si>
  <si>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</si>
  <si>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</si>
  <si>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</si>
  <si>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</si>
  <si>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</si>
  <si>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</si>
  <si>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</si>
  <si>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</si>
  <si>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</si>
  <si>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</si>
  <si>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</si>
  <si>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</si>
  <si>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</si>
  <si>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</si>
  <si>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</si>
  <si>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</si>
  <si>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</si>
  <si>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</si>
  <si>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</si>
  <si>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</si>
  <si>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</si>
  <si>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</si>
  <si>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</si>
  <si>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</si>
  <si>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</si>
  <si>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</si>
  <si>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</si>
  <si>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</si>
  <si>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</si>
  <si>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</si>
  <si>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</si>
  <si>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</si>
  <si>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</si>
  <si>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</si>
  <si>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</si>
  <si>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</si>
  <si>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</si>
  <si>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</si>
  <si>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</si>
  <si>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</si>
  <si>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</si>
  <si>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</si>
  <si>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</si>
  <si>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1 14 02053 05 0000 410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</si>
  <si>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</si>
  <si>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</si>
  <si>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</si>
  <si>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</si>
  <si>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</si>
  <si>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</si>
  <si>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</si>
  <si>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</si>
  <si>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</si>
  <si>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</si>
  <si>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</si>
  <si>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</si>
  <si>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</si>
  <si>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</si>
  <si>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</si>
  <si>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</si>
  <si>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</si>
  <si>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</si>
  <si>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</si>
  <si>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</si>
  <si>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</si>
  <si>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</si>
  <si>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</si>
  <si>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</si>
  <si>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</si>
  <si>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</si>
  <si>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</si>
  <si>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</si>
  <si>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</si>
  <si>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</si>
  <si>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</si>
  <si>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</si>
  <si>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</si>
  <si>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</si>
  <si>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</si>
  <si>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</si>
  <si>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</si>
  <si>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</si>
  <si>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</si>
  <si>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</si>
  <si>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</si>
  <si>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</si>
  <si>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</si>
  <si>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</si>
  <si>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</si>
  <si>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</si>
  <si>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</si>
  <si>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</si>
  <si>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</si>
  <si>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</si>
  <si>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</si>
  <si>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</si>
  <si>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</si>
  <si>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</si>
  <si>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</si>
  <si>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</si>
  <si>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</si>
  <si>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</si>
  <si>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</si>
  <si>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</si>
  <si>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</si>
  <si>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</si>
  <si>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</si>
  <si>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</si>
  <si>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</si>
  <si>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</si>
  <si>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</si>
  <si>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</si>
  <si>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</si>
  <si>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</si>
  <si>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</si>
  <si>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</si>
  <si>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</si>
  <si>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</si>
  <si>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</si>
  <si>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</si>
  <si>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1 11 05013 05 0000 120</t>
  </si>
  <si>
    <t>2018 год</t>
  </si>
  <si>
    <t>(тыс. рублей)</t>
  </si>
  <si>
    <t>классификации</t>
  </si>
  <si>
    <t>Код бюджетной классификации</t>
  </si>
  <si>
    <t>2019 год</t>
  </si>
  <si>
    <t>2020 год</t>
  </si>
  <si>
    <t>2 02 29999 05 0069 151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</si>
  <si>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</si>
  <si>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</si>
  <si>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</si>
  <si>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</si>
  <si>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</si>
  <si>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</si>
  <si>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2 07 00000 00 0000 180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</si>
  <si>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</si>
  <si>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</si>
  <si>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</si>
  <si>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</si>
  <si>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</si>
  <si>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</si>
  <si>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</si>
  <si>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 xml:space="preserve">                                                                              Приложение № 1</t>
  </si>
  <si>
    <t xml:space="preserve"> Поступление доходов районного бюджета  на 2018 год и на плановый период 2019 и 2020 годов</t>
  </si>
  <si>
    <t xml:space="preserve"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 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</si>
  <si>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</si>
  <si>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,определению перечня должностных лиц, уполномоченных составлять протоколы об административных правонарушениях</t>
  </si>
  <si>
    <t>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</si>
  <si>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</si>
  <si>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Дотация бюджетам муниципальных районов на выравнивание  бюджетной обеспеченности муниципальных районов (городских округов) области</t>
  </si>
  <si>
    <t>2 02 29999 05 0075 151</t>
  </si>
  <si>
    <t>Субсидии бюджетам муниципальных районов области на выравнивание возможностей местных бюджетов по обеспечению  повышения оплаты труда отдельным категориям работников бюджетной сферы</t>
  </si>
  <si>
    <t>Субсидии бюджетам муниципальных районов области на обеспечениевышения оплаты труда некоторых категорий работников муниципальных учреждений</t>
  </si>
  <si>
    <t>2 19 60010 05 0000 151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</si>
  <si>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</si>
  <si>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</si>
  <si>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2 02 25519 05 0000 151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</si>
  <si>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</si>
  <si>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</si>
  <si>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культуры: государственная  поддержка лучших сельских учреждений культуры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</si>
  <si>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</si>
  <si>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2 02 49999 05 0015 151</t>
  </si>
  <si>
    <t>2 02 35120 05 0000 151</t>
  </si>
  <si>
    <t xml:space="preserve">                                                                                                                   к решению Муниципального Собрания                                                                                  </t>
  </si>
  <si>
    <t xml:space="preserve">                                                                                  № 207 от  28.02. 2018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</si>
</sst>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1" fontId="1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8" fillId="35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3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wrapText="1" shrinkToFit="1"/>
    </xf>
    <xf numFmtId="1" fontId="6" fillId="0" borderId="10" xfId="0" applyNumberFormat="1" applyFont="1" applyFill="1" applyBorder="1" applyAlignment="1">
      <alignment horizontal="left"/>
    </xf>
    <xf numFmtId="178" fontId="8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 wrapText="1" shrinkToFit="1"/>
    </xf>
    <xf numFmtId="178" fontId="8" fillId="36" borderId="10" xfId="0" applyNumberFormat="1" applyFont="1" applyFill="1" applyBorder="1" applyAlignment="1">
      <alignment wrapText="1" shrinkToFit="1"/>
    </xf>
    <xf numFmtId="2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8" fontId="9" fillId="0" borderId="15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8" fontId="9" fillId="0" borderId="16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27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24.625" style="1" customWidth="1"/>
    <col min="2" max="2" width="82.25390625" style="0" customWidth="1"/>
    <col min="3" max="3" width="9.125" style="0" hidden="1" customWidth="1"/>
    <col min="4" max="4" width="10.75390625" style="0" customWidth="1"/>
    <col min="5" max="5" width="10.875" style="0" customWidth="1"/>
    <col min="6" max="6" width="12.00390625" style="0" customWidth="1"/>
  </cols>
  <sheetData>
    <row r="2" spans="1:2" ht="47.25" customHeight="1">
      <c r="A2" s="6"/>
      <c r="B2" s="80" t="s">
        <v>148</v>
      </c>
    </row>
    <row r="3" spans="1:2" ht="15" customHeight="1">
      <c r="A3" s="6"/>
      <c r="B3" s="61" t="s">
        <v>169</v>
      </c>
    </row>
    <row r="4" spans="1:2" ht="15" customHeight="1">
      <c r="A4" s="6"/>
      <c r="B4" s="79" t="s">
        <v>147</v>
      </c>
    </row>
    <row r="5" spans="1:2" ht="15" customHeight="1">
      <c r="A5" s="6"/>
      <c r="B5" s="81" t="s">
        <v>170</v>
      </c>
    </row>
    <row r="6" spans="1:2" ht="12.75">
      <c r="A6" s="6"/>
      <c r="B6" s="7"/>
    </row>
    <row r="7" spans="1:2" ht="12.75">
      <c r="A7" s="6"/>
      <c r="B7" s="7"/>
    </row>
    <row r="8" spans="1:6" ht="15.75" customHeight="1">
      <c r="A8" s="86" t="s">
        <v>149</v>
      </c>
      <c r="B8" s="87"/>
      <c r="C8" s="88"/>
      <c r="D8" s="88"/>
      <c r="E8" s="88"/>
      <c r="F8" s="88"/>
    </row>
    <row r="9" spans="1:2" ht="27" customHeight="1" hidden="1">
      <c r="A9" s="91"/>
      <c r="B9" s="92"/>
    </row>
    <row r="10" spans="1:6" ht="27" customHeight="1">
      <c r="A10" s="77"/>
      <c r="B10" s="78"/>
      <c r="F10" s="64" t="s">
        <v>128</v>
      </c>
    </row>
    <row r="11" spans="1:7" ht="30.75" customHeight="1">
      <c r="A11" s="76" t="s">
        <v>130</v>
      </c>
      <c r="B11" s="67" t="s">
        <v>0</v>
      </c>
      <c r="C11" s="63"/>
      <c r="D11" s="66" t="s">
        <v>127</v>
      </c>
      <c r="E11" s="66" t="s">
        <v>131</v>
      </c>
      <c r="F11" s="66" t="s">
        <v>132</v>
      </c>
      <c r="G11" s="31"/>
    </row>
    <row r="12" spans="1:7" ht="3" customHeight="1" hidden="1">
      <c r="A12" s="65" t="s">
        <v>129</v>
      </c>
      <c r="B12" s="9"/>
      <c r="C12" s="3"/>
      <c r="D12" s="62"/>
      <c r="E12" s="62"/>
      <c r="F12" s="62"/>
      <c r="G12" s="31"/>
    </row>
    <row r="13" spans="1:146" s="5" customFormat="1" ht="15.75">
      <c r="A13" s="16" t="s">
        <v>5</v>
      </c>
      <c r="B13" s="40" t="s">
        <v>11</v>
      </c>
      <c r="C13" s="32"/>
      <c r="D13" s="70">
        <f>SUM(D14,D26)</f>
        <v>50820.600000000006</v>
      </c>
      <c r="E13" s="70">
        <f>SUM(E14,E26)</f>
        <v>50374.9</v>
      </c>
      <c r="F13" s="70">
        <f>SUM(F14,F26)</f>
        <v>51979.700000000004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</row>
    <row r="14" spans="1:146" s="5" customFormat="1" ht="15.75">
      <c r="A14" s="15"/>
      <c r="B14" s="40" t="s">
        <v>30</v>
      </c>
      <c r="C14" s="32"/>
      <c r="D14" s="70">
        <f>SUM(D15,D19,D23,D25,D18)</f>
        <v>42320.100000000006</v>
      </c>
      <c r="E14" s="70">
        <f>SUM(E15,E19,E23,E25,E18)</f>
        <v>45199.5</v>
      </c>
      <c r="F14" s="70">
        <f>SUM(F15,F19,F23,F25,F18)</f>
        <v>46754.3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</row>
    <row r="15" spans="1:146" s="4" customFormat="1" ht="15.75">
      <c r="A15" s="69" t="s">
        <v>6</v>
      </c>
      <c r="B15" s="40" t="s">
        <v>4</v>
      </c>
      <c r="C15" s="32"/>
      <c r="D15" s="70">
        <f>SUM(D16)</f>
        <v>26287.9</v>
      </c>
      <c r="E15" s="70">
        <f>SUM(E16)</f>
        <v>27602.2</v>
      </c>
      <c r="F15" s="70">
        <f>SUM(F16)</f>
        <v>28706.4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ht="15.75">
      <c r="A16" s="22" t="s">
        <v>44</v>
      </c>
      <c r="B16" s="41" t="s">
        <v>36</v>
      </c>
      <c r="C16" s="33"/>
      <c r="D16" s="71">
        <v>26287.9</v>
      </c>
      <c r="E16" s="71">
        <v>27602.2</v>
      </c>
      <c r="F16" s="71">
        <v>28706.4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</row>
    <row r="17" spans="1:146" ht="38.25" customHeight="1">
      <c r="A17" s="20" t="s">
        <v>63</v>
      </c>
      <c r="B17" s="42" t="s">
        <v>64</v>
      </c>
      <c r="C17" s="33"/>
      <c r="D17" s="70">
        <f>D18</f>
        <v>9407.8</v>
      </c>
      <c r="E17" s="70">
        <f>E18</f>
        <v>10613.2</v>
      </c>
      <c r="F17" s="70">
        <f>F18</f>
        <v>10817.3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1:146" ht="33.75" customHeight="1">
      <c r="A18" s="20" t="s">
        <v>62</v>
      </c>
      <c r="B18" s="43" t="s">
        <v>65</v>
      </c>
      <c r="C18" s="33"/>
      <c r="D18" s="71">
        <v>9407.8</v>
      </c>
      <c r="E18" s="71">
        <v>10613.2</v>
      </c>
      <c r="F18" s="71">
        <v>10817.3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</row>
    <row r="19" spans="1:146" s="4" customFormat="1" ht="15.75">
      <c r="A19" s="16" t="s">
        <v>7</v>
      </c>
      <c r="B19" s="40" t="s">
        <v>1</v>
      </c>
      <c r="C19" s="32"/>
      <c r="D19" s="70">
        <f>SUM(D20:D21,D22)</f>
        <v>5824.4</v>
      </c>
      <c r="E19" s="70">
        <f>SUM(E20:E21,E22)</f>
        <v>6184.1</v>
      </c>
      <c r="F19" s="70">
        <f>SUM(F20:F21,F22)</f>
        <v>6430.6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</row>
    <row r="20" spans="1:146" ht="14.25" customHeight="1">
      <c r="A20" s="15" t="s">
        <v>134</v>
      </c>
      <c r="B20" s="43" t="s">
        <v>26</v>
      </c>
      <c r="C20" s="33"/>
      <c r="D20" s="71">
        <v>2921.2</v>
      </c>
      <c r="E20" s="71">
        <v>3124</v>
      </c>
      <c r="F20" s="71">
        <v>3220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</row>
    <row r="21" spans="1:146" ht="15.75">
      <c r="A21" s="15" t="s">
        <v>135</v>
      </c>
      <c r="B21" s="41" t="s">
        <v>2</v>
      </c>
      <c r="C21" s="33"/>
      <c r="D21" s="71">
        <v>2853.2</v>
      </c>
      <c r="E21" s="71">
        <v>3010.1</v>
      </c>
      <c r="F21" s="71">
        <v>3160.6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</row>
    <row r="22" spans="1:146" ht="15.75">
      <c r="A22" s="15" t="s">
        <v>136</v>
      </c>
      <c r="B22" s="41" t="s">
        <v>90</v>
      </c>
      <c r="C22" s="33"/>
      <c r="D22" s="71">
        <v>50</v>
      </c>
      <c r="E22" s="71">
        <v>50</v>
      </c>
      <c r="F22" s="71">
        <v>50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</row>
    <row r="23" spans="1:146" s="2" customFormat="1" ht="17.25" customHeight="1">
      <c r="A23" s="16" t="s">
        <v>8</v>
      </c>
      <c r="B23" s="40" t="s">
        <v>12</v>
      </c>
      <c r="C23" s="34"/>
      <c r="D23" s="70">
        <f>D24</f>
        <v>800</v>
      </c>
      <c r="E23" s="70">
        <f>E24</f>
        <v>800</v>
      </c>
      <c r="F23" s="70">
        <f>F24</f>
        <v>800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</row>
    <row r="24" spans="1:146" s="2" customFormat="1" ht="34.5" customHeight="1">
      <c r="A24" s="16" t="s">
        <v>138</v>
      </c>
      <c r="B24" s="43" t="s">
        <v>139</v>
      </c>
      <c r="C24" s="34"/>
      <c r="D24" s="71">
        <v>800</v>
      </c>
      <c r="E24" s="71">
        <v>800</v>
      </c>
      <c r="F24" s="71">
        <v>800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s="2" customFormat="1" ht="24.75" customHeight="1" hidden="1">
      <c r="A25" s="16" t="s">
        <v>23</v>
      </c>
      <c r="B25" s="44" t="s">
        <v>48</v>
      </c>
      <c r="C25" s="34"/>
      <c r="D25" s="70"/>
      <c r="E25" s="70"/>
      <c r="F25" s="7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</row>
    <row r="26" spans="1:146" s="2" customFormat="1" ht="15.75">
      <c r="A26" s="16"/>
      <c r="B26" s="40" t="s">
        <v>31</v>
      </c>
      <c r="C26" s="34"/>
      <c r="D26" s="70">
        <f>SUM(D27,D35,D37,D38,D43)</f>
        <v>8500.5</v>
      </c>
      <c r="E26" s="70">
        <f>SUM(E27,E35,E37,E38,E43)</f>
        <v>5175.400000000001</v>
      </c>
      <c r="F26" s="70">
        <f>SUM(F27,F35,F37,F38,F43)</f>
        <v>5225.400000000001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s="2" customFormat="1" ht="31.5">
      <c r="A27" s="16" t="s">
        <v>137</v>
      </c>
      <c r="B27" s="45" t="s">
        <v>45</v>
      </c>
      <c r="C27" s="35"/>
      <c r="D27" s="70">
        <f>SUM(,D28,D34)</f>
        <v>3025.6000000000004</v>
      </c>
      <c r="E27" s="70">
        <f>SUM(,E28,E34)</f>
        <v>3254.6000000000004</v>
      </c>
      <c r="F27" s="70">
        <f>SUM(,F28,F34)</f>
        <v>3304.6000000000004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</row>
    <row r="28" spans="1:146" s="5" customFormat="1" ht="63" customHeight="1">
      <c r="A28" s="15" t="s">
        <v>10</v>
      </c>
      <c r="B28" s="43" t="s">
        <v>28</v>
      </c>
      <c r="C28" s="36"/>
      <c r="D28" s="71">
        <f>SUM(D29,D32,D33,D30,D31)</f>
        <v>2983.6000000000004</v>
      </c>
      <c r="E28" s="71">
        <f>SUM(E29,E32,E33,E30,E31)</f>
        <v>3212.6000000000004</v>
      </c>
      <c r="F28" s="71">
        <f>SUM(F29,F32,F33,F30,F31)</f>
        <v>3262.6000000000004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</row>
    <row r="29" spans="1:146" ht="78.75" customHeight="1">
      <c r="A29" s="15" t="s">
        <v>126</v>
      </c>
      <c r="B29" s="74" t="s">
        <v>142</v>
      </c>
      <c r="C29" s="33"/>
      <c r="D29" s="71">
        <v>1358.2</v>
      </c>
      <c r="E29" s="71">
        <v>1562.2</v>
      </c>
      <c r="F29" s="71">
        <v>1587.2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</row>
    <row r="30" spans="1:146" ht="71.25" customHeight="1">
      <c r="A30" s="15" t="s">
        <v>72</v>
      </c>
      <c r="B30" s="46" t="s">
        <v>71</v>
      </c>
      <c r="C30" s="33"/>
      <c r="D30" s="71">
        <v>1025</v>
      </c>
      <c r="E30" s="71">
        <v>1050</v>
      </c>
      <c r="F30" s="71">
        <v>1075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</row>
    <row r="31" spans="1:7" ht="75.75" customHeight="1" hidden="1">
      <c r="A31" s="18" t="s">
        <v>35</v>
      </c>
      <c r="B31" s="47" t="s">
        <v>37</v>
      </c>
      <c r="C31" s="33"/>
      <c r="D31" s="71"/>
      <c r="E31" s="71"/>
      <c r="F31" s="71"/>
      <c r="G31" s="31"/>
    </row>
    <row r="32" spans="1:7" ht="54" customHeight="1">
      <c r="A32" s="15" t="s">
        <v>24</v>
      </c>
      <c r="B32" s="47" t="s">
        <v>38</v>
      </c>
      <c r="C32" s="37"/>
      <c r="D32" s="71">
        <v>190.4</v>
      </c>
      <c r="E32" s="71">
        <v>190.4</v>
      </c>
      <c r="F32" s="71">
        <v>190.4</v>
      </c>
      <c r="G32" s="31"/>
    </row>
    <row r="33" spans="1:7" ht="38.25" customHeight="1">
      <c r="A33" s="15" t="s">
        <v>88</v>
      </c>
      <c r="B33" s="47" t="s">
        <v>89</v>
      </c>
      <c r="C33" s="37"/>
      <c r="D33" s="71">
        <v>410</v>
      </c>
      <c r="E33" s="71">
        <v>410</v>
      </c>
      <c r="F33" s="71">
        <v>410</v>
      </c>
      <c r="G33" s="31"/>
    </row>
    <row r="34" spans="1:7" ht="54" customHeight="1">
      <c r="A34" s="15" t="s">
        <v>56</v>
      </c>
      <c r="B34" s="47" t="s">
        <v>57</v>
      </c>
      <c r="C34" s="37"/>
      <c r="D34" s="71">
        <v>42</v>
      </c>
      <c r="E34" s="71">
        <v>42</v>
      </c>
      <c r="F34" s="71">
        <v>42</v>
      </c>
      <c r="G34" s="31"/>
    </row>
    <row r="35" spans="1:7" ht="18.75" customHeight="1">
      <c r="A35" s="19" t="s">
        <v>19</v>
      </c>
      <c r="B35" s="45" t="s">
        <v>27</v>
      </c>
      <c r="C35" s="38"/>
      <c r="D35" s="70">
        <f>SUM(D36)</f>
        <v>816.8</v>
      </c>
      <c r="E35" s="70">
        <f>SUM(E36)</f>
        <v>816.8</v>
      </c>
      <c r="F35" s="70">
        <f>SUM(F36)</f>
        <v>816.8</v>
      </c>
      <c r="G35" s="31"/>
    </row>
    <row r="36" spans="1:7" ht="18" customHeight="1">
      <c r="A36" s="18" t="s">
        <v>42</v>
      </c>
      <c r="B36" s="48" t="s">
        <v>43</v>
      </c>
      <c r="C36" s="38"/>
      <c r="D36" s="71">
        <v>816.8</v>
      </c>
      <c r="E36" s="71">
        <v>816.8</v>
      </c>
      <c r="F36" s="71">
        <v>816.8</v>
      </c>
      <c r="G36" s="31"/>
    </row>
    <row r="37" spans="1:7" ht="22.5" customHeight="1">
      <c r="A37" s="20" t="s">
        <v>58</v>
      </c>
      <c r="B37" s="49" t="s">
        <v>59</v>
      </c>
      <c r="C37" s="38"/>
      <c r="D37" s="71">
        <v>1.7</v>
      </c>
      <c r="E37" s="71"/>
      <c r="F37" s="71"/>
      <c r="G37" s="31"/>
    </row>
    <row r="38" spans="1:21" s="4" customFormat="1" ht="36.75" customHeight="1">
      <c r="A38" s="19" t="s">
        <v>40</v>
      </c>
      <c r="B38" s="45" t="s">
        <v>41</v>
      </c>
      <c r="C38" s="32"/>
      <c r="D38" s="70">
        <f>SUM(D39,D40,D41,D42)</f>
        <v>2800</v>
      </c>
      <c r="E38" s="70">
        <f>SUM(E39,E40,E41,E42)</f>
        <v>150</v>
      </c>
      <c r="F38" s="70">
        <f>SUM(F39,F40,F41,F42)</f>
        <v>150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4" customFormat="1" ht="87" customHeight="1">
      <c r="A39" s="15" t="s">
        <v>49</v>
      </c>
      <c r="B39" s="43" t="s">
        <v>39</v>
      </c>
      <c r="C39" s="32"/>
      <c r="D39" s="71">
        <v>400</v>
      </c>
      <c r="E39" s="71">
        <v>100</v>
      </c>
      <c r="F39" s="71">
        <v>100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4" customFormat="1" ht="57.75" customHeight="1">
      <c r="A40" s="15" t="s">
        <v>146</v>
      </c>
      <c r="B40" s="75" t="s">
        <v>143</v>
      </c>
      <c r="C40" s="32"/>
      <c r="D40" s="71">
        <v>2350</v>
      </c>
      <c r="E40" s="71"/>
      <c r="F40" s="7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4" customFormat="1" ht="33.75" customHeight="1">
      <c r="A41" s="15" t="s">
        <v>144</v>
      </c>
      <c r="B41" s="18" t="s">
        <v>145</v>
      </c>
      <c r="C41" s="32"/>
      <c r="D41" s="71">
        <v>50</v>
      </c>
      <c r="E41" s="71">
        <v>50</v>
      </c>
      <c r="F41" s="71">
        <v>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" customFormat="1" ht="3" customHeight="1">
      <c r="A42" s="15" t="s">
        <v>93</v>
      </c>
      <c r="B42" s="43" t="s">
        <v>94</v>
      </c>
      <c r="C42" s="32"/>
      <c r="D42" s="71"/>
      <c r="E42" s="70"/>
      <c r="F42" s="7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7" s="2" customFormat="1" ht="15.75">
      <c r="A43" s="16" t="s">
        <v>9</v>
      </c>
      <c r="B43" s="40" t="s">
        <v>29</v>
      </c>
      <c r="C43" s="35"/>
      <c r="D43" s="70">
        <v>1856.4</v>
      </c>
      <c r="E43" s="70">
        <v>954</v>
      </c>
      <c r="F43" s="70">
        <v>954</v>
      </c>
      <c r="G43" s="30"/>
    </row>
    <row r="44" spans="1:7" ht="20.25" customHeight="1">
      <c r="A44" s="16" t="s">
        <v>13</v>
      </c>
      <c r="B44" s="40" t="s">
        <v>14</v>
      </c>
      <c r="C44" s="35"/>
      <c r="D44" s="70">
        <f>SUM(D45,D103,D105)</f>
        <v>250015.90000000005</v>
      </c>
      <c r="E44" s="70">
        <f>SUM(E45,E103,E105)</f>
        <v>211995.7</v>
      </c>
      <c r="F44" s="70">
        <f>SUM(F45,F103,F105)</f>
        <v>219779.6</v>
      </c>
      <c r="G44" s="31"/>
    </row>
    <row r="45" spans="1:7" ht="29.25" customHeight="1">
      <c r="A45" s="16" t="s">
        <v>15</v>
      </c>
      <c r="B45" s="44" t="s">
        <v>33</v>
      </c>
      <c r="C45" s="39"/>
      <c r="D45" s="70">
        <f>SUM(D46,D51,D62,D92)</f>
        <v>250706.60000000003</v>
      </c>
      <c r="E45" s="70">
        <f>SUM(E46,E51,E62,E92)</f>
        <v>211995.7</v>
      </c>
      <c r="F45" s="70">
        <f>SUM(F46,F51,F62,F92)</f>
        <v>219779.6</v>
      </c>
      <c r="G45" s="31"/>
    </row>
    <row r="46" spans="1:7" ht="21" customHeight="1">
      <c r="A46" s="16" t="s">
        <v>97</v>
      </c>
      <c r="B46" s="44" t="s">
        <v>34</v>
      </c>
      <c r="C46" s="39"/>
      <c r="D46" s="70">
        <f>SUM(D47:D50)</f>
        <v>69220</v>
      </c>
      <c r="E46" s="70">
        <f>SUM(E47:E50)</f>
        <v>57901.2</v>
      </c>
      <c r="F46" s="70">
        <f>SUM(F47:F50)</f>
        <v>60111.8</v>
      </c>
      <c r="G46" s="31"/>
    </row>
    <row r="47" spans="1:7" ht="37.5" customHeight="1">
      <c r="A47" s="85" t="s">
        <v>98</v>
      </c>
      <c r="B47" s="93" t="s">
        <v>155</v>
      </c>
      <c r="C47" s="39"/>
      <c r="D47" s="71">
        <v>69220</v>
      </c>
      <c r="E47" s="71">
        <v>57901.2</v>
      </c>
      <c r="F47" s="71">
        <v>60111.8</v>
      </c>
      <c r="G47" s="31"/>
    </row>
    <row r="48" spans="1:7" ht="0.75" customHeight="1" hidden="1">
      <c r="A48" s="85"/>
      <c r="B48" s="93"/>
      <c r="C48" s="39"/>
      <c r="D48" s="71"/>
      <c r="E48" s="71"/>
      <c r="F48" s="71"/>
      <c r="G48" s="31"/>
    </row>
    <row r="49" spans="1:7" ht="30.75" customHeight="1" hidden="1">
      <c r="A49" s="85"/>
      <c r="B49" s="93"/>
      <c r="C49" s="39"/>
      <c r="D49" s="71"/>
      <c r="E49" s="71"/>
      <c r="F49" s="71"/>
      <c r="G49" s="31"/>
    </row>
    <row r="50" spans="1:7" ht="35.25" customHeight="1">
      <c r="A50" s="15" t="s">
        <v>103</v>
      </c>
      <c r="B50" s="48" t="s">
        <v>22</v>
      </c>
      <c r="C50" s="39"/>
      <c r="D50" s="71"/>
      <c r="E50" s="71"/>
      <c r="F50" s="71"/>
      <c r="G50" s="31"/>
    </row>
    <row r="51" spans="1:7" ht="26.25" customHeight="1">
      <c r="A51" s="16" t="s">
        <v>104</v>
      </c>
      <c r="B51" s="45" t="s">
        <v>18</v>
      </c>
      <c r="C51" s="39"/>
      <c r="D51" s="70">
        <f>D52+D53+D54+D55+D56+D57+D58+D59+D60+D61</f>
        <v>24656.5</v>
      </c>
      <c r="E51" s="70">
        <f>E52+E53+E54+E55+E56+E57+E58+E59+E60+E61</f>
        <v>0</v>
      </c>
      <c r="F51" s="70">
        <f>F52+F53+F54+F55+F56+F57+F58+F59+F60+F61</f>
        <v>0</v>
      </c>
      <c r="G51" s="31"/>
    </row>
    <row r="52" spans="1:7" ht="65.25" customHeight="1" hidden="1">
      <c r="A52" s="15" t="s">
        <v>105</v>
      </c>
      <c r="B52" s="43" t="s">
        <v>60</v>
      </c>
      <c r="C52" s="39"/>
      <c r="D52" s="71"/>
      <c r="E52" s="71"/>
      <c r="F52" s="71"/>
      <c r="G52" s="31"/>
    </row>
    <row r="53" spans="1:7" ht="47.25" customHeight="1">
      <c r="A53" s="17" t="s">
        <v>160</v>
      </c>
      <c r="B53" s="43" t="s">
        <v>161</v>
      </c>
      <c r="C53" s="39"/>
      <c r="D53" s="71">
        <v>1100</v>
      </c>
      <c r="E53" s="71"/>
      <c r="F53" s="71"/>
      <c r="G53" s="31"/>
    </row>
    <row r="54" spans="1:7" ht="36" customHeight="1">
      <c r="A54" s="68" t="s">
        <v>106</v>
      </c>
      <c r="B54" s="43" t="s">
        <v>52</v>
      </c>
      <c r="C54" s="39"/>
      <c r="D54" s="71">
        <v>277.5</v>
      </c>
      <c r="E54" s="71"/>
      <c r="F54" s="71"/>
      <c r="G54" s="31"/>
    </row>
    <row r="55" spans="1:7" ht="62.25" customHeight="1">
      <c r="A55" s="15" t="s">
        <v>162</v>
      </c>
      <c r="B55" s="18" t="s">
        <v>163</v>
      </c>
      <c r="C55" s="39"/>
      <c r="D55" s="71">
        <v>95.4</v>
      </c>
      <c r="E55" s="71"/>
      <c r="F55" s="71"/>
      <c r="G55" s="31"/>
    </row>
    <row r="56" spans="1:7" ht="36" customHeight="1">
      <c r="A56" s="15" t="s">
        <v>162</v>
      </c>
      <c r="B56" s="18" t="s">
        <v>164</v>
      </c>
      <c r="C56" s="39"/>
      <c r="D56" s="71">
        <v>10</v>
      </c>
      <c r="E56" s="71"/>
      <c r="F56" s="71"/>
      <c r="G56" s="31"/>
    </row>
    <row r="57" spans="1:7" ht="49.5" customHeight="1">
      <c r="A57" s="15" t="s">
        <v>162</v>
      </c>
      <c r="B57" s="18" t="s">
        <v>165</v>
      </c>
      <c r="D57" s="82">
        <v>100</v>
      </c>
      <c r="E57" s="71"/>
      <c r="F57" s="71"/>
      <c r="G57" s="31"/>
    </row>
    <row r="58" spans="1:7" ht="57" customHeight="1">
      <c r="A58" s="17" t="s">
        <v>107</v>
      </c>
      <c r="B58" s="50" t="s">
        <v>150</v>
      </c>
      <c r="C58" s="39"/>
      <c r="D58" s="71">
        <v>4024.8</v>
      </c>
      <c r="E58" s="71"/>
      <c r="F58" s="71"/>
      <c r="G58" s="31"/>
    </row>
    <row r="59" spans="1:7" ht="0.75" customHeight="1">
      <c r="A59" s="17" t="s">
        <v>108</v>
      </c>
      <c r="B59" s="43" t="s">
        <v>95</v>
      </c>
      <c r="C59" s="39"/>
      <c r="D59" s="71"/>
      <c r="E59" s="71"/>
      <c r="F59" s="71"/>
      <c r="G59" s="31"/>
    </row>
    <row r="60" spans="1:7" ht="49.5" customHeight="1">
      <c r="A60" s="68" t="s">
        <v>133</v>
      </c>
      <c r="B60" s="43" t="s">
        <v>157</v>
      </c>
      <c r="C60" s="39"/>
      <c r="D60" s="71">
        <v>15799</v>
      </c>
      <c r="E60" s="71"/>
      <c r="F60" s="71"/>
      <c r="G60" s="31"/>
    </row>
    <row r="61" spans="1:7" ht="39.75" customHeight="1">
      <c r="A61" s="68" t="s">
        <v>156</v>
      </c>
      <c r="B61" s="43" t="s">
        <v>158</v>
      </c>
      <c r="C61" s="39"/>
      <c r="D61" s="71">
        <v>3249.8</v>
      </c>
      <c r="E61" s="71"/>
      <c r="F61" s="71"/>
      <c r="G61" s="31"/>
    </row>
    <row r="62" spans="1:7" ht="24.75" customHeight="1">
      <c r="A62" s="16" t="s">
        <v>99</v>
      </c>
      <c r="B62" s="44" t="s">
        <v>32</v>
      </c>
      <c r="C62" s="39"/>
      <c r="D62" s="70">
        <f>SUM(D63,D64,D65,D68,D69,D70,D71,D72,D73,D80,D81,D84,D85,D86,D87,D88,D89,D90,D91)</f>
        <v>156145.10000000003</v>
      </c>
      <c r="E62" s="70">
        <f>SUM(E63,E64,E65,E68,E69,E70,E71,E72,E73,E80,E81,E84,E85,E86,E87,E88,E89,E90)</f>
        <v>153643.80000000002</v>
      </c>
      <c r="F62" s="70">
        <f>SUM(F63,F64,F65,F68,F69,F70,F71,F72,F73,F80,F81,F84,F85,F86,F87,F88,F89,F90)</f>
        <v>159208.4</v>
      </c>
      <c r="G62" s="31"/>
    </row>
    <row r="63" spans="1:7" ht="1.5" customHeight="1">
      <c r="A63" s="22"/>
      <c r="B63" s="51"/>
      <c r="C63" s="39"/>
      <c r="D63" s="71"/>
      <c r="E63" s="70"/>
      <c r="F63" s="71"/>
      <c r="G63" s="31"/>
    </row>
    <row r="64" spans="1:6" ht="29.25" customHeight="1" hidden="1">
      <c r="A64" s="23" t="s">
        <v>91</v>
      </c>
      <c r="B64" s="52" t="s">
        <v>92</v>
      </c>
      <c r="C64" s="39"/>
      <c r="D64" s="71"/>
      <c r="E64" s="71"/>
      <c r="F64" s="71"/>
    </row>
    <row r="65" spans="1:6" ht="56.25" customHeight="1">
      <c r="A65" s="15" t="s">
        <v>100</v>
      </c>
      <c r="B65" s="43" t="s">
        <v>68</v>
      </c>
      <c r="C65" s="39"/>
      <c r="D65" s="71">
        <v>117246.3</v>
      </c>
      <c r="E65" s="71">
        <v>116224.1</v>
      </c>
      <c r="F65" s="71">
        <v>120010.2</v>
      </c>
    </row>
    <row r="66" spans="1:6" ht="0.75" customHeight="1" hidden="1">
      <c r="A66" s="24"/>
      <c r="B66" s="43"/>
      <c r="C66" s="39"/>
      <c r="D66" s="71"/>
      <c r="E66" s="71"/>
      <c r="F66" s="71"/>
    </row>
    <row r="67" spans="1:6" ht="2.25" customHeight="1" hidden="1">
      <c r="A67" s="15" t="s">
        <v>16</v>
      </c>
      <c r="B67" s="43" t="s">
        <v>25</v>
      </c>
      <c r="C67" s="39"/>
      <c r="D67" s="71"/>
      <c r="E67" s="71"/>
      <c r="F67" s="71"/>
    </row>
    <row r="68" spans="1:6" ht="75" customHeight="1">
      <c r="A68" s="15" t="s">
        <v>101</v>
      </c>
      <c r="B68" s="43" t="s">
        <v>69</v>
      </c>
      <c r="C68" s="39"/>
      <c r="D68" s="71">
        <v>204.4</v>
      </c>
      <c r="E68" s="71">
        <v>210.6</v>
      </c>
      <c r="F68" s="71">
        <v>217.2</v>
      </c>
    </row>
    <row r="69" spans="1:6" ht="2.25" customHeight="1">
      <c r="A69" s="23" t="s">
        <v>17</v>
      </c>
      <c r="B69" s="53" t="s">
        <v>77</v>
      </c>
      <c r="C69" s="39"/>
      <c r="D69" s="71"/>
      <c r="E69" s="71"/>
      <c r="F69" s="71"/>
    </row>
    <row r="70" spans="1:6" ht="49.5" customHeight="1">
      <c r="A70" s="23" t="s">
        <v>102</v>
      </c>
      <c r="B70" s="52" t="s">
        <v>70</v>
      </c>
      <c r="C70" s="39"/>
      <c r="D70" s="71">
        <v>877.9</v>
      </c>
      <c r="E70" s="71">
        <v>913.3</v>
      </c>
      <c r="F70" s="71">
        <v>937.7</v>
      </c>
    </row>
    <row r="71" spans="1:6" ht="89.25" customHeight="1">
      <c r="A71" s="23" t="s">
        <v>109</v>
      </c>
      <c r="B71" s="52" t="s">
        <v>152</v>
      </c>
      <c r="C71" s="39"/>
      <c r="D71" s="71">
        <v>195.8</v>
      </c>
      <c r="E71" s="71">
        <v>202</v>
      </c>
      <c r="F71" s="71">
        <v>208.6</v>
      </c>
    </row>
    <row r="72" spans="1:6" ht="114.75" customHeight="1">
      <c r="A72" s="23" t="s">
        <v>110</v>
      </c>
      <c r="B72" s="53" t="s">
        <v>78</v>
      </c>
      <c r="C72" s="39"/>
      <c r="D72" s="71">
        <v>371.1</v>
      </c>
      <c r="E72" s="71">
        <v>383.7</v>
      </c>
      <c r="F72" s="71">
        <v>396.7</v>
      </c>
    </row>
    <row r="73" spans="1:6" ht="71.25" customHeight="1">
      <c r="A73" s="94"/>
      <c r="B73" s="95" t="s">
        <v>153</v>
      </c>
      <c r="C73" s="39"/>
      <c r="D73" s="89">
        <f>D78+D79</f>
        <v>1959.1</v>
      </c>
      <c r="E73" s="89">
        <f>E78+E79</f>
        <v>2028.7</v>
      </c>
      <c r="F73" s="89">
        <f>F78+F79</f>
        <v>2099.2</v>
      </c>
    </row>
    <row r="74" spans="1:6" ht="6" customHeight="1" hidden="1">
      <c r="A74" s="94"/>
      <c r="B74" s="96"/>
      <c r="C74" s="39"/>
      <c r="D74" s="90"/>
      <c r="E74" s="90"/>
      <c r="F74" s="90"/>
    </row>
    <row r="75" spans="1:6" ht="10.5" customHeight="1" hidden="1">
      <c r="A75" s="94"/>
      <c r="B75" s="96"/>
      <c r="C75" s="39"/>
      <c r="D75" s="71"/>
      <c r="E75" s="71"/>
      <c r="F75" s="71"/>
    </row>
    <row r="76" spans="1:6" ht="1.5" customHeight="1" hidden="1">
      <c r="A76" s="94"/>
      <c r="B76" s="96"/>
      <c r="C76" s="39"/>
      <c r="D76" s="71"/>
      <c r="E76" s="71"/>
      <c r="F76" s="71"/>
    </row>
    <row r="77" spans="1:6" ht="0.75" customHeight="1" hidden="1">
      <c r="A77" s="94"/>
      <c r="B77" s="96"/>
      <c r="C77" s="39"/>
      <c r="D77" s="71"/>
      <c r="E77" s="71"/>
      <c r="F77" s="71"/>
    </row>
    <row r="78" spans="1:6" ht="39.75" customHeight="1">
      <c r="A78" s="23" t="s">
        <v>111</v>
      </c>
      <c r="B78" s="54" t="s">
        <v>50</v>
      </c>
      <c r="C78" s="39"/>
      <c r="D78" s="71">
        <v>1761.5</v>
      </c>
      <c r="E78" s="71">
        <v>1824.9</v>
      </c>
      <c r="F78" s="71">
        <v>1888.8</v>
      </c>
    </row>
    <row r="79" spans="1:6" ht="53.25" customHeight="1">
      <c r="A79" s="23" t="s">
        <v>112</v>
      </c>
      <c r="B79" s="52" t="s">
        <v>20</v>
      </c>
      <c r="C79" s="39"/>
      <c r="D79" s="71">
        <v>197.6</v>
      </c>
      <c r="E79" s="71">
        <v>203.8</v>
      </c>
      <c r="F79" s="71">
        <v>210.4</v>
      </c>
    </row>
    <row r="80" spans="1:6" ht="51.75" customHeight="1">
      <c r="A80" s="23" t="s">
        <v>113</v>
      </c>
      <c r="B80" s="52" t="s">
        <v>46</v>
      </c>
      <c r="C80" s="39"/>
      <c r="D80" s="71">
        <v>207.6</v>
      </c>
      <c r="E80" s="71">
        <v>213.9</v>
      </c>
      <c r="F80" s="71">
        <v>220.5</v>
      </c>
    </row>
    <row r="81" spans="1:6" ht="89.25" customHeight="1">
      <c r="A81" s="23"/>
      <c r="B81" s="48" t="s">
        <v>61</v>
      </c>
      <c r="C81" s="39"/>
      <c r="D81" s="72">
        <f>SUM(D82,D83)</f>
        <v>1820.1</v>
      </c>
      <c r="E81" s="72">
        <f>SUM(E82,E83)</f>
        <v>1839.3</v>
      </c>
      <c r="F81" s="72">
        <f>SUM(F82,F83)</f>
        <v>1842.3999999999999</v>
      </c>
    </row>
    <row r="82" spans="1:6" ht="61.5" customHeight="1">
      <c r="A82" s="23" t="s">
        <v>114</v>
      </c>
      <c r="B82" s="43" t="s">
        <v>154</v>
      </c>
      <c r="C82" s="39"/>
      <c r="D82" s="71">
        <v>1703.8</v>
      </c>
      <c r="E82" s="71">
        <v>1727.3</v>
      </c>
      <c r="F82" s="71">
        <v>1727.3</v>
      </c>
    </row>
    <row r="83" spans="1:6" ht="99" customHeight="1">
      <c r="A83" s="23" t="s">
        <v>115</v>
      </c>
      <c r="B83" s="55" t="s">
        <v>125</v>
      </c>
      <c r="C83" s="39"/>
      <c r="D83" s="71">
        <v>116.3</v>
      </c>
      <c r="E83" s="71">
        <v>112</v>
      </c>
      <c r="F83" s="71">
        <v>115.1</v>
      </c>
    </row>
    <row r="84" spans="1:6" ht="54.75" customHeight="1">
      <c r="A84" s="23" t="s">
        <v>116</v>
      </c>
      <c r="B84" s="52" t="s">
        <v>47</v>
      </c>
      <c r="C84" s="39"/>
      <c r="D84" s="71">
        <v>195.5</v>
      </c>
      <c r="E84" s="71">
        <v>201.8</v>
      </c>
      <c r="F84" s="71">
        <v>208.4</v>
      </c>
    </row>
    <row r="85" spans="1:6" ht="68.25" customHeight="1">
      <c r="A85" s="17" t="s">
        <v>117</v>
      </c>
      <c r="B85" s="53" t="s">
        <v>79</v>
      </c>
      <c r="C85" s="39"/>
      <c r="D85" s="71">
        <v>2815.2</v>
      </c>
      <c r="E85" s="71">
        <v>2815.2</v>
      </c>
      <c r="F85" s="71">
        <v>3001.2</v>
      </c>
    </row>
    <row r="86" spans="1:6" ht="72" customHeight="1">
      <c r="A86" s="17" t="s">
        <v>118</v>
      </c>
      <c r="B86" s="53" t="s">
        <v>80</v>
      </c>
      <c r="C86" s="39"/>
      <c r="D86" s="71">
        <v>753.1</v>
      </c>
      <c r="E86" s="71">
        <v>753.1</v>
      </c>
      <c r="F86" s="71">
        <v>753.1</v>
      </c>
    </row>
    <row r="87" spans="1:6" ht="129.75" customHeight="1">
      <c r="A87" s="17" t="s">
        <v>119</v>
      </c>
      <c r="B87" s="56" t="s">
        <v>151</v>
      </c>
      <c r="C87" s="39"/>
      <c r="D87" s="71">
        <v>92.8</v>
      </c>
      <c r="E87" s="71">
        <v>95.9</v>
      </c>
      <c r="F87" s="71">
        <v>99.2</v>
      </c>
    </row>
    <row r="88" spans="1:6" ht="55.5" customHeight="1">
      <c r="A88" s="17" t="s">
        <v>120</v>
      </c>
      <c r="B88" s="56" t="s">
        <v>66</v>
      </c>
      <c r="C88" s="39"/>
      <c r="D88" s="71">
        <v>29335.8</v>
      </c>
      <c r="E88" s="71">
        <v>27716.9</v>
      </c>
      <c r="F88" s="71">
        <v>29168.7</v>
      </c>
    </row>
    <row r="89" spans="1:6" ht="68.25" customHeight="1">
      <c r="A89" s="17" t="s">
        <v>84</v>
      </c>
      <c r="B89" s="53" t="s">
        <v>85</v>
      </c>
      <c r="C89" s="39"/>
      <c r="D89" s="71">
        <v>0.7</v>
      </c>
      <c r="E89" s="71">
        <v>0.7</v>
      </c>
      <c r="F89" s="71">
        <v>0.7</v>
      </c>
    </row>
    <row r="90" spans="1:6" ht="45.75" customHeight="1">
      <c r="A90" s="17" t="s">
        <v>121</v>
      </c>
      <c r="B90" s="53" t="s">
        <v>86</v>
      </c>
      <c r="C90" s="39"/>
      <c r="D90" s="71">
        <v>44.6</v>
      </c>
      <c r="E90" s="71">
        <v>44.6</v>
      </c>
      <c r="F90" s="71">
        <v>44.6</v>
      </c>
    </row>
    <row r="91" spans="1:6" ht="45.75" customHeight="1">
      <c r="A91" s="22" t="s">
        <v>168</v>
      </c>
      <c r="B91" s="51" t="s">
        <v>53</v>
      </c>
      <c r="C91" s="39"/>
      <c r="D91" s="71">
        <v>25.1</v>
      </c>
      <c r="E91" s="71"/>
      <c r="F91" s="71"/>
    </row>
    <row r="92" spans="1:6" ht="21" customHeight="1">
      <c r="A92" s="25" t="s">
        <v>122</v>
      </c>
      <c r="B92" s="57" t="s">
        <v>83</v>
      </c>
      <c r="C92" s="39"/>
      <c r="D92" s="73">
        <f>D94+D102</f>
        <v>685</v>
      </c>
      <c r="E92" s="73">
        <f>E94</f>
        <v>450.7</v>
      </c>
      <c r="F92" s="73">
        <f>F94</f>
        <v>459.4</v>
      </c>
    </row>
    <row r="93" spans="1:6" ht="60" customHeight="1" hidden="1">
      <c r="A93" s="25" t="s">
        <v>124</v>
      </c>
      <c r="B93" s="57" t="s">
        <v>51</v>
      </c>
      <c r="C93" s="39"/>
      <c r="D93" s="71"/>
      <c r="E93" s="71"/>
      <c r="F93" s="71"/>
    </row>
    <row r="94" spans="1:6" ht="50.25" customHeight="1">
      <c r="A94" s="23" t="s">
        <v>123</v>
      </c>
      <c r="B94" s="52" t="s">
        <v>96</v>
      </c>
      <c r="C94" s="39"/>
      <c r="D94" s="71">
        <v>438.1</v>
      </c>
      <c r="E94" s="71">
        <v>450.7</v>
      </c>
      <c r="F94" s="71">
        <v>459.4</v>
      </c>
    </row>
    <row r="95" spans="1:6" ht="51" customHeight="1" hidden="1">
      <c r="A95" s="23"/>
      <c r="B95" s="52"/>
      <c r="C95" s="39"/>
      <c r="D95" s="71"/>
      <c r="E95" s="71"/>
      <c r="F95" s="71"/>
    </row>
    <row r="96" spans="1:6" ht="1.5" customHeight="1" hidden="1">
      <c r="A96" s="23"/>
      <c r="B96" s="52"/>
      <c r="C96" s="39"/>
      <c r="D96" s="71"/>
      <c r="E96" s="71"/>
      <c r="F96" s="71"/>
    </row>
    <row r="97" spans="1:6" ht="1.5" customHeight="1" hidden="1" thickBot="1">
      <c r="A97" s="21" t="s">
        <v>54</v>
      </c>
      <c r="B97" s="58" t="s">
        <v>55</v>
      </c>
      <c r="C97" s="39"/>
      <c r="D97" s="71"/>
      <c r="E97" s="71"/>
      <c r="F97" s="71"/>
    </row>
    <row r="98" spans="1:6" ht="3" customHeight="1" hidden="1">
      <c r="A98" s="23" t="s">
        <v>76</v>
      </c>
      <c r="B98" s="52" t="s">
        <v>73</v>
      </c>
      <c r="C98" s="39"/>
      <c r="D98" s="71"/>
      <c r="E98" s="71"/>
      <c r="F98" s="71"/>
    </row>
    <row r="99" spans="1:6" ht="0.75" customHeight="1" hidden="1" thickBot="1">
      <c r="A99" s="28" t="s">
        <v>54</v>
      </c>
      <c r="B99" s="58" t="s">
        <v>55</v>
      </c>
      <c r="C99" s="39"/>
      <c r="D99" s="71"/>
      <c r="E99" s="71"/>
      <c r="F99" s="71"/>
    </row>
    <row r="100" spans="1:6" ht="4.5" customHeight="1" hidden="1">
      <c r="A100" s="29" t="s">
        <v>74</v>
      </c>
      <c r="B100" s="59" t="s">
        <v>75</v>
      </c>
      <c r="C100" s="39"/>
      <c r="D100" s="71"/>
      <c r="E100" s="71"/>
      <c r="F100" s="71"/>
    </row>
    <row r="101" spans="1:6" ht="30" customHeight="1" hidden="1">
      <c r="A101" s="23" t="s">
        <v>67</v>
      </c>
      <c r="B101" s="55" t="s">
        <v>81</v>
      </c>
      <c r="C101" s="39"/>
      <c r="D101" s="71"/>
      <c r="E101" s="71"/>
      <c r="F101" s="71"/>
    </row>
    <row r="102" spans="1:6" ht="35.25" customHeight="1">
      <c r="A102" s="84" t="s">
        <v>167</v>
      </c>
      <c r="B102" s="83" t="s">
        <v>166</v>
      </c>
      <c r="C102" s="39"/>
      <c r="D102" s="71">
        <v>246.9</v>
      </c>
      <c r="E102" s="71"/>
      <c r="F102" s="71"/>
    </row>
    <row r="103" spans="1:6" ht="27.75" customHeight="1">
      <c r="A103" s="26" t="s">
        <v>140</v>
      </c>
      <c r="B103" s="40" t="s">
        <v>141</v>
      </c>
      <c r="C103" s="39"/>
      <c r="D103" s="70">
        <f>D104</f>
        <v>1000.1</v>
      </c>
      <c r="E103" s="70">
        <f>E107</f>
        <v>0</v>
      </c>
      <c r="F103" s="70">
        <f>F107</f>
        <v>0</v>
      </c>
    </row>
    <row r="104" spans="1:6" ht="27.75" customHeight="1">
      <c r="A104" s="68" t="s">
        <v>82</v>
      </c>
      <c r="B104" s="41" t="s">
        <v>21</v>
      </c>
      <c r="C104" s="39"/>
      <c r="D104" s="71">
        <v>1000.1</v>
      </c>
      <c r="E104" s="71">
        <v>987.4</v>
      </c>
      <c r="F104" s="71">
        <v>978.7</v>
      </c>
    </row>
    <row r="105" spans="1:6" ht="35.25" customHeight="1">
      <c r="A105" s="25" t="s">
        <v>159</v>
      </c>
      <c r="B105" s="57" t="s">
        <v>87</v>
      </c>
      <c r="C105" s="39"/>
      <c r="D105" s="71">
        <v>-1690.8</v>
      </c>
      <c r="E105" s="71"/>
      <c r="F105" s="71"/>
    </row>
    <row r="106" spans="1:6" ht="23.25" customHeight="1" hidden="1">
      <c r="A106" s="25"/>
      <c r="B106" s="57"/>
      <c r="C106" s="39"/>
      <c r="D106" s="71"/>
      <c r="E106" s="71"/>
      <c r="F106" s="71"/>
    </row>
    <row r="107" spans="1:6" ht="21" customHeight="1" hidden="1">
      <c r="A107" s="68"/>
      <c r="B107" s="41"/>
      <c r="C107" s="39"/>
      <c r="D107" s="71"/>
      <c r="E107" s="71"/>
      <c r="F107" s="71"/>
    </row>
    <row r="108" spans="1:6" ht="33" customHeight="1">
      <c r="A108" s="27"/>
      <c r="B108" s="60" t="s">
        <v>3</v>
      </c>
      <c r="C108" s="39"/>
      <c r="D108" s="70">
        <f>SUM(D13,D44)</f>
        <v>300836.50000000006</v>
      </c>
      <c r="E108" s="70">
        <f>SUM(E13,E44)</f>
        <v>262370.60000000003</v>
      </c>
      <c r="F108" s="70">
        <f>SUM(F13,F44)</f>
        <v>271759.3</v>
      </c>
    </row>
    <row r="109" spans="1:2" ht="21.75" customHeight="1" hidden="1">
      <c r="A109" s="13"/>
      <c r="B109" s="14"/>
    </row>
    <row r="110" spans="1:2" ht="0.75" customHeight="1" hidden="1">
      <c r="A110" s="11"/>
      <c r="B110" s="3"/>
    </row>
    <row r="111" spans="1:2" ht="3" customHeight="1" hidden="1">
      <c r="A111" s="12"/>
      <c r="B111" s="10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</sheetData>
  <sheetProtection/>
  <mergeCells count="9">
    <mergeCell ref="A47:A49"/>
    <mergeCell ref="A8:F8"/>
    <mergeCell ref="D73:D74"/>
    <mergeCell ref="E73:E74"/>
    <mergeCell ref="F73:F74"/>
    <mergeCell ref="A9:B9"/>
    <mergeCell ref="B47:B49"/>
    <mergeCell ref="A73:A77"/>
    <mergeCell ref="B73:B77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2018-01-19T11:42:39Z</cp:lastPrinted>
  <dcterms:created xsi:type="dcterms:W3CDTF">2004-12-22T10:13:24Z</dcterms:created>
  <dcterms:modified xsi:type="dcterms:W3CDTF">2018-03-01T12:50:46Z</dcterms:modified>
  <cp:category/>
  <cp:version/>
  <cp:contentType/>
  <cp:contentStatus/>
</cp:coreProperties>
</file>