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2" i="1"/>
  <c r="F34"/>
  <c r="G38"/>
  <c r="G39"/>
  <c r="F64"/>
  <c r="F61"/>
  <c r="F46"/>
  <c r="D64"/>
  <c r="D61"/>
  <c r="D55"/>
  <c r="D46"/>
  <c r="D51"/>
  <c r="E45"/>
  <c r="E44"/>
  <c r="D34"/>
  <c r="C55"/>
  <c r="C64"/>
  <c r="C61"/>
  <c r="E58"/>
  <c r="C51"/>
  <c r="C46"/>
  <c r="C34"/>
  <c r="D75" l="1"/>
  <c r="F75"/>
  <c r="C75"/>
  <c r="E75" s="1"/>
  <c r="G28"/>
  <c r="G74"/>
  <c r="G73"/>
  <c r="G72"/>
  <c r="G71"/>
  <c r="G70"/>
  <c r="G69"/>
  <c r="G68"/>
  <c r="G67"/>
  <c r="G66"/>
  <c r="G65"/>
  <c r="G64"/>
  <c r="G63"/>
  <c r="G62"/>
  <c r="G61"/>
  <c r="G60"/>
  <c r="G59"/>
  <c r="G57"/>
  <c r="G56"/>
  <c r="G55"/>
  <c r="G54"/>
  <c r="G53"/>
  <c r="G52"/>
  <c r="G51"/>
  <c r="G50"/>
  <c r="G49"/>
  <c r="G48"/>
  <c r="G47"/>
  <c r="G46"/>
  <c r="G43"/>
  <c r="G42"/>
  <c r="G41"/>
  <c r="G40"/>
  <c r="G36"/>
  <c r="G35"/>
  <c r="G34"/>
  <c r="G30"/>
  <c r="G29"/>
  <c r="G27"/>
  <c r="G25"/>
  <c r="G24"/>
  <c r="G23"/>
  <c r="G21"/>
  <c r="G20"/>
  <c r="G19"/>
  <c r="G18"/>
  <c r="G17"/>
  <c r="G16"/>
  <c r="G15"/>
  <c r="G14"/>
  <c r="G13"/>
  <c r="G12"/>
  <c r="G11"/>
  <c r="G10"/>
  <c r="G9"/>
  <c r="G8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3"/>
  <c r="E42"/>
  <c r="E41"/>
  <c r="E40"/>
  <c r="E38"/>
  <c r="E36"/>
  <c r="E35"/>
  <c r="E34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  <c r="G75" l="1"/>
</calcChain>
</file>

<file path=xl/sharedStrings.xml><?xml version="1.0" encoding="utf-8"?>
<sst xmlns="http://schemas.openxmlformats.org/spreadsheetml/2006/main" count="131" uniqueCount="130">
  <si>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</si>
  <si>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</si>
  <si>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</si>
  <si>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</si>
  <si>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</si>
  <si>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</si>
  <si>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</si>
  <si>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</si>
  <si>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</si>
  <si>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</si>
  <si>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</si>
  <si>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</si>
  <si>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</si>
  <si>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</si>
  <si>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</si>
  <si>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</si>
  <si>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</si>
  <si>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</si>
  <si>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</si>
  <si>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</si>
  <si>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</si>
  <si>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</si>
  <si>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</si>
  <si>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</si>
  <si>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</si>
  <si>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</si>
  <si>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</si>
  <si>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</si>
  <si>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</si>
  <si>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</si>
  <si>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</si>
  <si>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</si>
  <si>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</si>
  <si>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</si>
  <si>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</si>
  <si>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</si>
  <si>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Бюджетные назначения на 2016 год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</si>
  <si>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</si>
  <si>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</si>
  <si>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</si>
  <si>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</si>
  <si>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</si>
  <si>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</si>
  <si>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</si>
  <si>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</si>
  <si>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</si>
  <si>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</si>
  <si>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</si>
  <si>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</si>
  <si>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</si>
  <si>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</si>
  <si>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</si>
  <si>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</si>
  <si>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</si>
  <si>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</si>
  <si>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</si>
  <si>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</si>
  <si>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</si>
  <si>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</si>
  <si>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</si>
  <si>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</si>
  <si>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</si>
  <si>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</si>
  <si>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</si>
  <si>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</si>
  <si>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</si>
  <si>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</si>
  <si>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</si>
  <si>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</si>
  <si>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</si>
  <si>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</si>
  <si>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</si>
  <si>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04 06</t>
  </si>
  <si>
    <t>Водные ресурсы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</si>
  <si>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</si>
  <si>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</si>
  <si>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</si>
  <si>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</si>
  <si>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</si>
  <si>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</si>
  <si>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</si>
  <si>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</si>
  <si>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</si>
  <si>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</si>
  <si>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</si>
  <si>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</si>
  <si>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</si>
  <si>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</si>
  <si>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</si>
  <si>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</si>
  <si>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</si>
  <si>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</si>
  <si>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</si>
  <si>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</si>
  <si>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</si>
  <si>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</si>
  <si>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</si>
  <si>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</si>
  <si>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</si>
  <si>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</si>
  <si>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</si>
  <si>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</si>
  <si>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</si>
  <si>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</si>
  <si>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</si>
  <si>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</si>
  <si>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</si>
  <si>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</si>
  <si>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</si>
  <si>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</si>
  <si>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</si>
  <si>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</si>
  <si>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>Бюджетные назначения на 2017 год</t>
  </si>
  <si>
    <t xml:space="preserve">% испол. 2017г к 2016г </t>
  </si>
  <si>
    <t xml:space="preserve">% исполнения бюджета </t>
  </si>
  <si>
    <t>Факт на 01.07.17г.</t>
  </si>
  <si>
    <t xml:space="preserve">Факт на 01.07.16г. </t>
  </si>
  <si>
    <t>01 05</t>
  </si>
  <si>
    <t>Судебная система</t>
  </si>
  <si>
    <t>03 00</t>
  </si>
  <si>
    <t>03 09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</si>
  <si>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</si>
  <si>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 ,гражданская оборона</t>
  </si>
  <si>
    <t>Дополнительное образование</t>
  </si>
  <si>
    <t>07 03</t>
  </si>
  <si>
    <t>об исполнении доходной и расходной части  консолидированного бюджета Федоровского муниципального района       на 01.10.2017 года</t>
  </si>
  <si>
    <t>Факт на 01.10.17г.</t>
  </si>
  <si>
    <t>Факт на 01.10.16г.</t>
  </si>
  <si>
    <t>Выборы и референдумы</t>
  </si>
  <si>
    <t>01 07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</si>
</sst>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3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21" fillId="0" borderId="11" xfId="36" applyFont="1" applyBorder="1" applyAlignment="1">
      <alignment horizontal="left" vertical="top" wrapText="1"/>
    </xf>
    <xf numFmtId="0" fontId="20" fillId="0" borderId="0" xfId="36" applyFont="1" applyAlignment="1">
      <alignment wrapText="1"/>
    </xf>
    <xf numFmtId="0" fontId="20" fillId="0" borderId="11" xfId="36" applyFont="1" applyBorder="1" applyAlignment="1">
      <alignment wrapText="1"/>
    </xf>
    <xf numFmtId="0" fontId="20" fillId="0" borderId="0" xfId="36" applyFont="1"/>
    <xf numFmtId="0" fontId="21" fillId="0" borderId="12" xfId="36" applyFont="1" applyBorder="1" applyAlignment="1">
      <alignment vertical="top" wrapText="1"/>
    </xf>
    <xf numFmtId="0" fontId="20" fillId="0" borderId="13" xfId="36" applyFont="1" applyBorder="1" applyAlignment="1">
      <alignment wrapText="1"/>
    </xf>
    <xf numFmtId="0" fontId="20" fillId="0" borderId="11" xfId="36" applyFont="1" applyBorder="1"/>
    <xf numFmtId="0" fontId="20" fillId="0" borderId="13" xfId="36" applyFont="1" applyBorder="1" applyAlignment="1">
      <alignment horizontal="justify" wrapText="1"/>
    </xf>
    <xf numFmtId="0" fontId="21" fillId="0" borderId="13" xfId="36" applyFont="1" applyBorder="1" applyAlignment="1">
      <alignment wrapText="1"/>
    </xf>
    <xf numFmtId="0" fontId="20" fillId="0" borderId="14" xfId="36" applyFont="1" applyBorder="1" applyAlignment="1">
      <alignment vertical="top" wrapText="1"/>
    </xf>
    <xf numFmtId="0" fontId="21" fillId="0" borderId="11" xfId="36" applyFont="1" applyBorder="1" applyAlignment="1">
      <alignment wrapTex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1" fillId="24" borderId="11" xfId="36" applyNumberFormat="1" applyFont="1" applyFill="1" applyBorder="1" applyAlignment="1">
      <alignment horizontal="center" wrapText="1"/>
    </xf>
    <xf numFmtId="164" fontId="20" fillId="24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0" fontId="21" fillId="0" borderId="12" xfId="36" applyFont="1" applyBorder="1" applyAlignment="1">
      <alignment wrapText="1"/>
    </xf>
    <xf numFmtId="0" fontId="20" fillId="0" borderId="12" xfId="36" applyFont="1" applyBorder="1" applyAlignment="1">
      <alignment wrapText="1"/>
    </xf>
    <xf numFmtId="0" fontId="19" fillId="0" borderId="0" xfId="36" applyFont="1" applyAlignment="1">
      <alignment horizontal="center" vertical="top"/>
    </xf>
    <xf numFmtId="0" fontId="20" fillId="0" borderId="12" xfId="36" applyFont="1" applyBorder="1" applyAlignment="1">
      <alignment horizontal="center" vertical="top" wrapText="1"/>
    </xf>
    <xf numFmtId="0" fontId="20" fillId="0" borderId="14" xfId="36" applyFont="1" applyBorder="1" applyAlignment="1">
      <alignment horizontal="center" vertical="top" wrapText="1"/>
    </xf>
    <xf numFmtId="0" fontId="20" fillId="0" borderId="11" xfId="36" applyFont="1" applyBorder="1" applyAlignment="1">
      <alignment horizontal="center" vertical="top" wrapText="1"/>
    </xf>
    <xf numFmtId="0" fontId="18" fillId="0" borderId="0" xfId="36" applyFont="1" applyAlignment="1">
      <alignment horizontal="center" vertical="top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24" borderId="11" xfId="36" applyFont="1" applyFill="1" applyBorder="1" applyAlignment="1">
      <alignment horizontal="center" vertical="top" wrapText="1"/>
    </xf>
    <xf numFmtId="0" fontId="20" fillId="0" borderId="15" xfId="36" applyFont="1" applyBorder="1" applyAlignment="1">
      <alignment horizontal="center" vertical="top" wrapText="1"/>
    </xf>
    <xf numFmtId="0" fontId="20" fillId="0" borderId="16" xfId="36" applyFont="1" applyBorder="1" applyAlignment="1">
      <alignment horizontal="center" vertical="top" wrapText="1"/>
    </xf>
    <xf numFmtId="0" fontId="22" fillId="24" borderId="12" xfId="36" applyFont="1" applyFill="1" applyBorder="1" applyAlignment="1">
      <alignment vertical="top" wrapText="1" shrinkToFit="1"/>
    </xf>
    <xf numFmtId="0" fontId="21" fillId="0" borderId="14" xfId="36" applyFont="1" applyBorder="1" applyAlignment="1">
      <alignment vertical="top" wrapText="1"/>
    </xf>
    <xf numFmtId="0" fontId="21" fillId="0" borderId="15" xfId="36" applyFont="1" applyBorder="1" applyAlignment="1">
      <alignment horizontal="center" vertical="top" wrapText="1"/>
    </xf>
    <xf numFmtId="0" fontId="21" fillId="0" borderId="16" xfId="36" applyFont="1" applyBorder="1" applyAlignment="1">
      <alignment horizontal="center" vertical="top" wrapText="1"/>
    </xf>
    <xf numFmtId="1" fontId="22" fillId="24" borderId="12" xfId="36" applyNumberFormat="1" applyFont="1" applyFill="1" applyBorder="1" applyAlignment="1">
      <alignment wrapText="1" shrinkToFit="1"/>
    </xf>
    <xf numFmtId="0" fontId="21" fillId="0" borderId="14" xfId="36" applyFont="1" applyBorder="1" applyAlignment="1">
      <alignment horizontal="left" vertical="top" wrapText="1"/>
    </xf>
    <xf numFmtId="0" fontId="20" fillId="0" borderId="12" xfId="36" applyFont="1" applyBorder="1" applyAlignment="1">
      <alignment horizontal="left" vertical="top" wrapText="1"/>
    </xf>
    <xf numFmtId="0" fontId="20" fillId="0" borderId="14" xfId="36" applyFont="1" applyBorder="1" applyAlignment="1">
      <alignment horizontal="left" vertical="top" wrapText="1"/>
    </xf>
    <xf numFmtId="0" fontId="19" fillId="0" borderId="0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8"/>
  <sheetViews>
    <sheetView tabSelected="1" workbookViewId="0">
      <selection activeCell="B14" sqref="B14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>
      <c r="A3" s="1"/>
      <c r="B3" s="48" t="s">
        <v>37</v>
      </c>
      <c r="C3" s="48"/>
      <c r="D3" s="48"/>
      <c r="E3" s="48"/>
      <c r="F3" s="1"/>
      <c r="G3" s="2"/>
    </row>
    <row r="4" spans="1:7" ht="39" customHeight="1">
      <c r="A4" s="62" t="s">
        <v>125</v>
      </c>
      <c r="B4" s="62"/>
      <c r="C4" s="62"/>
      <c r="D4" s="62"/>
      <c r="E4" s="62"/>
      <c r="F4" s="62"/>
      <c r="G4" s="4"/>
    </row>
    <row r="5" spans="1:7" ht="15.75">
      <c r="A5" s="3"/>
      <c r="B5" s="3"/>
      <c r="C5" s="3"/>
      <c r="D5" s="3"/>
      <c r="E5" s="3"/>
      <c r="F5" s="3"/>
      <c r="G5" s="34" t="s">
        <v>110</v>
      </c>
    </row>
    <row r="6" spans="1:7">
      <c r="A6" s="49"/>
      <c r="B6" s="50"/>
      <c r="C6" s="47" t="s">
        <v>112</v>
      </c>
      <c r="D6" s="51" t="s">
        <v>115</v>
      </c>
      <c r="E6" s="47" t="s">
        <v>0</v>
      </c>
      <c r="F6" s="51" t="s">
        <v>116</v>
      </c>
      <c r="G6" s="47" t="s">
        <v>113</v>
      </c>
    </row>
    <row r="7" spans="1:7" ht="47.25" customHeight="1">
      <c r="A7" s="49"/>
      <c r="B7" s="50"/>
      <c r="C7" s="47"/>
      <c r="D7" s="51"/>
      <c r="E7" s="47"/>
      <c r="F7" s="51"/>
      <c r="G7" s="47"/>
    </row>
    <row r="8" spans="1:7">
      <c r="A8" s="6"/>
      <c r="B8" s="7" t="s">
        <v>1</v>
      </c>
      <c r="C8" s="35">
        <v>338192.1</v>
      </c>
      <c r="D8" s="35">
        <v>245694.1</v>
      </c>
      <c r="E8" s="35">
        <f>D8/C8%</f>
        <v>72.649272410561935</v>
      </c>
      <c r="F8" s="35">
        <v>220969.8</v>
      </c>
      <c r="G8" s="36">
        <f>D8/F8%</f>
        <v>111.18899505724312</v>
      </c>
    </row>
    <row r="9" spans="1:7" ht="15" customHeight="1">
      <c r="A9" s="6" t="s">
        <v>38</v>
      </c>
      <c r="B9" s="8" t="s">
        <v>2</v>
      </c>
      <c r="C9" s="37">
        <v>78256.7</v>
      </c>
      <c r="D9" s="37">
        <v>56529.5</v>
      </c>
      <c r="E9" s="35">
        <f t="shared" ref="E9:E30" si="0">D9/C9%</f>
        <v>72.235987461776432</v>
      </c>
      <c r="F9" s="37">
        <v>51962.400000000001</v>
      </c>
      <c r="G9" s="36">
        <f t="shared" ref="G9:G30" si="1">D9/F9%</f>
        <v>108.78923991193632</v>
      </c>
    </row>
    <row r="10" spans="1:7" ht="13.5" customHeight="1">
      <c r="A10" s="6"/>
      <c r="B10" s="8" t="s">
        <v>3</v>
      </c>
      <c r="C10" s="35">
        <v>64615.4</v>
      </c>
      <c r="D10" s="37">
        <v>47206.7</v>
      </c>
      <c r="E10" s="35">
        <f t="shared" si="0"/>
        <v>73.057970700483168</v>
      </c>
      <c r="F10" s="37">
        <v>39754.199999999997</v>
      </c>
      <c r="G10" s="36">
        <f t="shared" si="1"/>
        <v>118.74644691630067</v>
      </c>
    </row>
    <row r="11" spans="1:7" ht="18.75" customHeight="1">
      <c r="A11" s="6" t="s">
        <v>39</v>
      </c>
      <c r="B11" s="5" t="s">
        <v>4</v>
      </c>
      <c r="C11" s="36">
        <v>30535.5</v>
      </c>
      <c r="D11" s="38">
        <v>24755.1</v>
      </c>
      <c r="E11" s="35">
        <f t="shared" si="0"/>
        <v>81.069902244928031</v>
      </c>
      <c r="F11" s="38">
        <v>22117.8</v>
      </c>
      <c r="G11" s="36">
        <f t="shared" si="1"/>
        <v>111.92388031359357</v>
      </c>
    </row>
    <row r="12" spans="1:7" ht="15" customHeight="1">
      <c r="A12" s="6" t="s">
        <v>40</v>
      </c>
      <c r="B12" s="5" t="s">
        <v>34</v>
      </c>
      <c r="C12" s="36">
        <v>11355</v>
      </c>
      <c r="D12" s="38">
        <v>8025.2</v>
      </c>
      <c r="E12" s="35">
        <f t="shared" si="0"/>
        <v>70.675473359753411</v>
      </c>
      <c r="F12" s="38">
        <v>8447</v>
      </c>
      <c r="G12" s="36">
        <f t="shared" si="1"/>
        <v>95.006511187403817</v>
      </c>
    </row>
    <row r="13" spans="1:7" ht="18.75" customHeight="1">
      <c r="A13" s="6" t="s">
        <v>41</v>
      </c>
      <c r="B13" s="5" t="s">
        <v>43</v>
      </c>
      <c r="C13" s="36">
        <v>8525.9</v>
      </c>
      <c r="D13" s="38">
        <v>7553.9</v>
      </c>
      <c r="E13" s="35">
        <f t="shared" si="0"/>
        <v>88.599444046962773</v>
      </c>
      <c r="F13" s="38">
        <v>4327.6000000000004</v>
      </c>
      <c r="G13" s="36">
        <f t="shared" si="1"/>
        <v>174.5517145762085</v>
      </c>
    </row>
    <row r="14" spans="1:7" ht="17.25" customHeight="1">
      <c r="A14" s="6" t="s">
        <v>64</v>
      </c>
      <c r="B14" s="5" t="s">
        <v>65</v>
      </c>
      <c r="C14" s="36">
        <v>13123.4</v>
      </c>
      <c r="D14" s="38">
        <v>6030.4</v>
      </c>
      <c r="E14" s="35">
        <f t="shared" si="0"/>
        <v>45.951506469360069</v>
      </c>
      <c r="F14" s="38">
        <v>4247.5</v>
      </c>
      <c r="G14" s="36">
        <f t="shared" si="1"/>
        <v>141.97527957622128</v>
      </c>
    </row>
    <row r="15" spans="1:7" ht="16.5" customHeight="1">
      <c r="A15" s="6" t="s">
        <v>42</v>
      </c>
      <c r="B15" s="5" t="s">
        <v>44</v>
      </c>
      <c r="C15" s="36">
        <v>1069</v>
      </c>
      <c r="D15" s="38">
        <v>841.8</v>
      </c>
      <c r="E15" s="35">
        <f t="shared" si="0"/>
        <v>78.746492048643589</v>
      </c>
      <c r="F15" s="38">
        <v>614.29999999999995</v>
      </c>
      <c r="G15" s="36">
        <f t="shared" si="1"/>
        <v>137.03402246459385</v>
      </c>
    </row>
    <row r="16" spans="1:7" ht="16.5" customHeight="1">
      <c r="A16" s="6"/>
      <c r="B16" s="9" t="s">
        <v>5</v>
      </c>
      <c r="C16" s="35">
        <v>13641.3</v>
      </c>
      <c r="D16" s="35">
        <v>9322.7999999999993</v>
      </c>
      <c r="E16" s="35">
        <f t="shared" si="0"/>
        <v>68.342460029469336</v>
      </c>
      <c r="F16" s="35">
        <v>12208.2</v>
      </c>
      <c r="G16" s="36">
        <f t="shared" si="1"/>
        <v>76.365066103111019</v>
      </c>
    </row>
    <row r="17" spans="1:7" ht="41.25" customHeight="1">
      <c r="A17" s="10" t="s">
        <v>45</v>
      </c>
      <c r="B17" s="5" t="s">
        <v>6</v>
      </c>
      <c r="C17" s="36">
        <v>4776.8999999999996</v>
      </c>
      <c r="D17" s="36">
        <v>2523.1999999999998</v>
      </c>
      <c r="E17" s="35">
        <f t="shared" si="0"/>
        <v>52.820867089535049</v>
      </c>
      <c r="F17" s="36">
        <v>2796.2</v>
      </c>
      <c r="G17" s="36">
        <f t="shared" si="1"/>
        <v>90.236749874830124</v>
      </c>
    </row>
    <row r="18" spans="1:7" ht="30" customHeight="1">
      <c r="A18" s="6" t="s">
        <v>46</v>
      </c>
      <c r="B18" s="5" t="s">
        <v>7</v>
      </c>
      <c r="C18" s="36">
        <v>1177</v>
      </c>
      <c r="D18" s="38">
        <v>910.3</v>
      </c>
      <c r="E18" s="35">
        <f t="shared" si="0"/>
        <v>77.340696686491071</v>
      </c>
      <c r="F18" s="38">
        <v>615.5</v>
      </c>
      <c r="G18" s="36">
        <f t="shared" si="1"/>
        <v>147.89601949634442</v>
      </c>
    </row>
    <row r="19" spans="1:7" ht="33" customHeight="1">
      <c r="A19" s="6" t="s">
        <v>47</v>
      </c>
      <c r="B19" s="5" t="s">
        <v>8</v>
      </c>
      <c r="C19" s="36">
        <v>91.1</v>
      </c>
      <c r="D19" s="38">
        <v>87.2</v>
      </c>
      <c r="E19" s="35">
        <f t="shared" si="0"/>
        <v>95.71899012074644</v>
      </c>
      <c r="F19" s="38">
        <v>800.4</v>
      </c>
      <c r="G19" s="36">
        <f t="shared" si="1"/>
        <v>10.894552723638181</v>
      </c>
    </row>
    <row r="20" spans="1:7" ht="28.5" customHeight="1">
      <c r="A20" s="6" t="s">
        <v>48</v>
      </c>
      <c r="B20" s="5" t="s">
        <v>49</v>
      </c>
      <c r="C20" s="36">
        <v>5474.7</v>
      </c>
      <c r="D20" s="38">
        <v>4396.1000000000004</v>
      </c>
      <c r="E20" s="35">
        <f t="shared" si="0"/>
        <v>80.298463842767646</v>
      </c>
      <c r="F20" s="38">
        <v>7606.3</v>
      </c>
      <c r="G20" s="36">
        <f t="shared" si="1"/>
        <v>57.795511615371474</v>
      </c>
    </row>
    <row r="21" spans="1:7" ht="32.25" customHeight="1">
      <c r="A21" s="6" t="s">
        <v>50</v>
      </c>
      <c r="B21" s="5" t="s">
        <v>9</v>
      </c>
      <c r="C21" s="36">
        <v>2121.3000000000002</v>
      </c>
      <c r="D21" s="38">
        <v>1407.8</v>
      </c>
      <c r="E21" s="35">
        <f t="shared" si="0"/>
        <v>66.364964880026392</v>
      </c>
      <c r="F21" s="38">
        <v>692.9</v>
      </c>
      <c r="G21" s="36">
        <f t="shared" si="1"/>
        <v>203.1750613364122</v>
      </c>
    </row>
    <row r="22" spans="1:7" ht="18.75" customHeight="1">
      <c r="A22" s="6" t="s">
        <v>51</v>
      </c>
      <c r="B22" s="5" t="s">
        <v>10</v>
      </c>
      <c r="C22" s="36">
        <v>0.3</v>
      </c>
      <c r="D22" s="38">
        <v>-1.8</v>
      </c>
      <c r="E22" s="35">
        <f t="shared" si="0"/>
        <v>-600</v>
      </c>
      <c r="F22" s="38"/>
      <c r="G22" s="36"/>
    </row>
    <row r="23" spans="1:7">
      <c r="A23" s="11" t="s">
        <v>52</v>
      </c>
      <c r="B23" s="12" t="s">
        <v>11</v>
      </c>
      <c r="C23" s="13">
        <v>259935.4</v>
      </c>
      <c r="D23" s="13">
        <v>189164.6</v>
      </c>
      <c r="E23" s="35">
        <f t="shared" si="0"/>
        <v>72.773696849294097</v>
      </c>
      <c r="F23" s="13">
        <v>169007.4</v>
      </c>
      <c r="G23" s="36">
        <f t="shared" si="1"/>
        <v>111.92681503886813</v>
      </c>
    </row>
    <row r="24" spans="1:7" ht="36.75" customHeight="1">
      <c r="A24" s="11" t="s">
        <v>53</v>
      </c>
      <c r="B24" s="14" t="s">
        <v>54</v>
      </c>
      <c r="C24" s="15">
        <v>254396.9</v>
      </c>
      <c r="D24" s="15">
        <v>188646.7</v>
      </c>
      <c r="E24" s="35">
        <f t="shared" si="0"/>
        <v>74.154480656014286</v>
      </c>
      <c r="F24" s="15">
        <v>167195.5</v>
      </c>
      <c r="G24" s="36">
        <f t="shared" si="1"/>
        <v>112.83001037707356</v>
      </c>
    </row>
    <row r="25" spans="1:7" ht="31.5" customHeight="1">
      <c r="A25" s="11" t="s">
        <v>55</v>
      </c>
      <c r="B25" s="14" t="s">
        <v>31</v>
      </c>
      <c r="C25" s="15">
        <v>67377.399999999994</v>
      </c>
      <c r="D25" s="39">
        <v>55806</v>
      </c>
      <c r="E25" s="35">
        <f t="shared" si="0"/>
        <v>82.825992098240675</v>
      </c>
      <c r="F25" s="39">
        <v>50438</v>
      </c>
      <c r="G25" s="36">
        <f t="shared" si="1"/>
        <v>110.64276934057655</v>
      </c>
    </row>
    <row r="26" spans="1:7" ht="29.25" customHeight="1">
      <c r="A26" s="11" t="s">
        <v>56</v>
      </c>
      <c r="B26" s="16" t="s">
        <v>27</v>
      </c>
      <c r="C26" s="17">
        <v>20787.099999999999</v>
      </c>
      <c r="D26" s="38">
        <v>12341.5</v>
      </c>
      <c r="E26" s="35">
        <f t="shared" si="0"/>
        <v>59.370956025612045</v>
      </c>
      <c r="F26" s="38"/>
      <c r="G26" s="36"/>
    </row>
    <row r="27" spans="1:7" ht="28.5" customHeight="1">
      <c r="A27" s="11" t="s">
        <v>57</v>
      </c>
      <c r="B27" s="14" t="s">
        <v>26</v>
      </c>
      <c r="C27" s="15">
        <v>156635.79999999999</v>
      </c>
      <c r="D27" s="39">
        <v>116332.6</v>
      </c>
      <c r="E27" s="35">
        <f t="shared" si="0"/>
        <v>74.269483732326847</v>
      </c>
      <c r="F27" s="39">
        <v>115448.1</v>
      </c>
      <c r="G27" s="36">
        <f t="shared" si="1"/>
        <v>100.76614513361416</v>
      </c>
    </row>
    <row r="28" spans="1:7" ht="15.75" customHeight="1">
      <c r="A28" s="18" t="s">
        <v>58</v>
      </c>
      <c r="B28" s="19" t="s">
        <v>59</v>
      </c>
      <c r="C28" s="17">
        <v>9610.7000000000007</v>
      </c>
      <c r="D28" s="39">
        <v>4180.7</v>
      </c>
      <c r="E28" s="35">
        <f t="shared" si="0"/>
        <v>43.500473430655404</v>
      </c>
      <c r="F28" s="39">
        <v>1401</v>
      </c>
      <c r="G28" s="36">
        <f t="shared" si="1"/>
        <v>298.40827980014274</v>
      </c>
    </row>
    <row r="29" spans="1:7" ht="30.75" customHeight="1">
      <c r="A29" s="20" t="s">
        <v>60</v>
      </c>
      <c r="B29" s="19" t="s">
        <v>61</v>
      </c>
      <c r="C29" s="17">
        <v>5538.5</v>
      </c>
      <c r="D29" s="39">
        <v>517.9</v>
      </c>
      <c r="E29" s="35">
        <f t="shared" si="0"/>
        <v>9.3509072853660733</v>
      </c>
      <c r="F29" s="39">
        <v>1811.9</v>
      </c>
      <c r="G29" s="36">
        <f t="shared" si="1"/>
        <v>28.583255146531265</v>
      </c>
    </row>
    <row r="30" spans="1:7" ht="64.5" customHeight="1">
      <c r="A30" s="20" t="s">
        <v>62</v>
      </c>
      <c r="B30" s="19" t="s">
        <v>63</v>
      </c>
      <c r="C30" s="17">
        <v>-14.1</v>
      </c>
      <c r="D30" s="38">
        <v>-14.1</v>
      </c>
      <c r="E30" s="35">
        <f t="shared" si="0"/>
        <v>100</v>
      </c>
      <c r="F30" s="38">
        <v>-91.6</v>
      </c>
      <c r="G30" s="36">
        <f t="shared" si="1"/>
        <v>15.393013100436683</v>
      </c>
    </row>
    <row r="31" spans="1:7">
      <c r="A31" s="58"/>
      <c r="B31" s="54"/>
      <c r="C31" s="21"/>
      <c r="D31" s="40"/>
      <c r="E31" s="41"/>
      <c r="F31" s="40"/>
      <c r="G31" s="41"/>
    </row>
    <row r="32" spans="1:7" ht="12.75" customHeight="1">
      <c r="A32" s="60"/>
      <c r="B32" s="56" t="s">
        <v>12</v>
      </c>
      <c r="C32" s="52" t="s">
        <v>36</v>
      </c>
      <c r="D32" s="45" t="s">
        <v>126</v>
      </c>
      <c r="E32" s="45" t="s">
        <v>114</v>
      </c>
      <c r="F32" s="45" t="s">
        <v>127</v>
      </c>
      <c r="G32" s="45" t="s">
        <v>113</v>
      </c>
    </row>
    <row r="33" spans="1:7" ht="13.5" customHeight="1">
      <c r="A33" s="61"/>
      <c r="B33" s="57"/>
      <c r="C33" s="53"/>
      <c r="D33" s="46"/>
      <c r="E33" s="46"/>
      <c r="F33" s="46"/>
      <c r="G33" s="46"/>
    </row>
    <row r="34" spans="1:7" ht="21" customHeight="1">
      <c r="A34" s="59" t="s">
        <v>24</v>
      </c>
      <c r="B34" s="55" t="s">
        <v>13</v>
      </c>
      <c r="C34" s="35">
        <f>C35+C36+C37+C38+C40+C41</f>
        <v>52130.6</v>
      </c>
      <c r="D34" s="35">
        <f>D35+D36+D37+D38+D40+D41</f>
        <v>38100.199999999997</v>
      </c>
      <c r="E34" s="35">
        <f t="shared" ref="E34:E75" si="2">D34/C34%</f>
        <v>73.08605694160434</v>
      </c>
      <c r="F34" s="35">
        <f>F35+F36+F37+F38+F40+F41+F39</f>
        <v>35935.299999999996</v>
      </c>
      <c r="G34" s="36">
        <f t="shared" ref="G34:G75" si="3">D34/F34%</f>
        <v>106.02443836561821</v>
      </c>
    </row>
    <row r="35" spans="1:7" ht="57" customHeight="1">
      <c r="A35" s="6" t="s">
        <v>101</v>
      </c>
      <c r="B35" s="5" t="s">
        <v>102</v>
      </c>
      <c r="C35" s="36">
        <v>5847</v>
      </c>
      <c r="D35" s="36">
        <v>4268</v>
      </c>
      <c r="E35" s="35">
        <f t="shared" si="2"/>
        <v>72.994698135796142</v>
      </c>
      <c r="F35" s="36">
        <v>3134</v>
      </c>
      <c r="G35" s="36">
        <f t="shared" si="3"/>
        <v>136.18379068283343</v>
      </c>
    </row>
    <row r="36" spans="1:7" ht="66" customHeight="1">
      <c r="A36" s="6" t="s">
        <v>66</v>
      </c>
      <c r="B36" s="24" t="s">
        <v>67</v>
      </c>
      <c r="C36" s="36">
        <v>26973.5</v>
      </c>
      <c r="D36" s="36">
        <v>19598.599999999999</v>
      </c>
      <c r="E36" s="35">
        <f t="shared" si="2"/>
        <v>72.658720596140654</v>
      </c>
      <c r="F36" s="36">
        <v>21078.2</v>
      </c>
      <c r="G36" s="36">
        <f t="shared" si="3"/>
        <v>92.980425273505318</v>
      </c>
    </row>
    <row r="37" spans="1:7" ht="22.5" customHeight="1">
      <c r="A37" s="6" t="s">
        <v>117</v>
      </c>
      <c r="B37" s="23" t="s">
        <v>118</v>
      </c>
      <c r="C37" s="36">
        <v>6</v>
      </c>
      <c r="D37" s="36"/>
      <c r="E37" s="35"/>
      <c r="F37" s="36">
        <v>18.3</v>
      </c>
      <c r="G37" s="36"/>
    </row>
    <row r="38" spans="1:7" ht="54" customHeight="1">
      <c r="A38" s="6" t="s">
        <v>68</v>
      </c>
      <c r="B38" s="24" t="s">
        <v>69</v>
      </c>
      <c r="C38" s="36">
        <v>4174.5</v>
      </c>
      <c r="D38" s="36">
        <v>3629.8</v>
      </c>
      <c r="E38" s="35">
        <f t="shared" si="2"/>
        <v>86.951730746197157</v>
      </c>
      <c r="F38" s="36">
        <v>3772</v>
      </c>
      <c r="G38" s="36">
        <f>D38/F38%</f>
        <v>96.230116648992578</v>
      </c>
    </row>
    <row r="39" spans="1:7" ht="15" customHeight="1">
      <c r="A39" s="6" t="s">
        <v>129</v>
      </c>
      <c r="B39" s="24" t="s">
        <v>128</v>
      </c>
      <c r="C39" s="36"/>
      <c r="D39" s="36"/>
      <c r="E39" s="35"/>
      <c r="F39" s="36">
        <v>484.2</v>
      </c>
      <c r="G39" s="36">
        <f t="shared" si="3"/>
        <v>0</v>
      </c>
    </row>
    <row r="40" spans="1:7" ht="18.75" customHeight="1">
      <c r="A40" s="6" t="s">
        <v>97</v>
      </c>
      <c r="B40" s="24" t="s">
        <v>99</v>
      </c>
      <c r="C40" s="36">
        <v>271</v>
      </c>
      <c r="D40" s="36"/>
      <c r="E40" s="35">
        <f t="shared" si="2"/>
        <v>0</v>
      </c>
      <c r="F40" s="36"/>
      <c r="G40" s="36" t="e">
        <f t="shared" si="3"/>
        <v>#DIV/0!</v>
      </c>
    </row>
    <row r="41" spans="1:7">
      <c r="A41" s="6" t="s">
        <v>70</v>
      </c>
      <c r="B41" s="25" t="s">
        <v>71</v>
      </c>
      <c r="C41" s="36">
        <v>14858.6</v>
      </c>
      <c r="D41" s="36">
        <v>10603.8</v>
      </c>
      <c r="E41" s="35">
        <f t="shared" si="2"/>
        <v>71.364731535945495</v>
      </c>
      <c r="F41" s="36">
        <v>7448.6</v>
      </c>
      <c r="G41" s="36">
        <f t="shared" si="3"/>
        <v>142.35963805278843</v>
      </c>
    </row>
    <row r="42" spans="1:7" ht="17.25" customHeight="1">
      <c r="A42" s="22" t="s">
        <v>23</v>
      </c>
      <c r="B42" s="8" t="s">
        <v>14</v>
      </c>
      <c r="C42" s="35">
        <v>1071</v>
      </c>
      <c r="D42" s="35">
        <v>641.20000000000005</v>
      </c>
      <c r="E42" s="35">
        <f t="shared" si="2"/>
        <v>59.869281045751634</v>
      </c>
      <c r="F42" s="35">
        <v>810.6</v>
      </c>
      <c r="G42" s="36">
        <f t="shared" si="3"/>
        <v>79.101899827288435</v>
      </c>
    </row>
    <row r="43" spans="1:7" ht="26.25" customHeight="1">
      <c r="A43" s="6" t="s">
        <v>103</v>
      </c>
      <c r="B43" s="5" t="s">
        <v>104</v>
      </c>
      <c r="C43" s="36">
        <v>1071</v>
      </c>
      <c r="D43" s="36">
        <v>641.20000000000005</v>
      </c>
      <c r="E43" s="35">
        <f t="shared" si="2"/>
        <v>59.869281045751634</v>
      </c>
      <c r="F43" s="36">
        <v>810.6</v>
      </c>
      <c r="G43" s="36">
        <f t="shared" si="3"/>
        <v>79.101899827288435</v>
      </c>
    </row>
    <row r="44" spans="1:7" ht="26.25" customHeight="1">
      <c r="A44" s="6" t="s">
        <v>119</v>
      </c>
      <c r="B44" s="42" t="s">
        <v>121</v>
      </c>
      <c r="C44" s="35">
        <v>236</v>
      </c>
      <c r="D44" s="35">
        <v>236</v>
      </c>
      <c r="E44" s="35">
        <f t="shared" si="2"/>
        <v>100</v>
      </c>
      <c r="F44" s="36"/>
      <c r="G44" s="36"/>
    </row>
    <row r="45" spans="1:7" ht="51">
      <c r="A45" s="6" t="s">
        <v>120</v>
      </c>
      <c r="B45" s="43" t="s">
        <v>122</v>
      </c>
      <c r="C45" s="36">
        <v>236</v>
      </c>
      <c r="D45" s="36">
        <v>236</v>
      </c>
      <c r="E45" s="35">
        <f t="shared" si="2"/>
        <v>100</v>
      </c>
      <c r="F45" s="36"/>
      <c r="G45" s="36"/>
    </row>
    <row r="46" spans="1:7" ht="19.5" customHeight="1">
      <c r="A46" s="22" t="s">
        <v>22</v>
      </c>
      <c r="B46" s="26" t="s">
        <v>15</v>
      </c>
      <c r="C46" s="35">
        <f>C47+C48+C49+C50</f>
        <v>20162</v>
      </c>
      <c r="D46" s="35">
        <f>D47+D48+D49+D50</f>
        <v>4860.7</v>
      </c>
      <c r="E46" s="35">
        <f t="shared" si="2"/>
        <v>24.108223390536651</v>
      </c>
      <c r="F46" s="35">
        <f>F47+F48+F49+F50</f>
        <v>5457.8</v>
      </c>
      <c r="G46" s="36">
        <f t="shared" si="3"/>
        <v>89.05969438235185</v>
      </c>
    </row>
    <row r="47" spans="1:7" ht="18.75" customHeight="1">
      <c r="A47" s="6" t="s">
        <v>98</v>
      </c>
      <c r="B47" s="27" t="s">
        <v>100</v>
      </c>
      <c r="C47" s="36">
        <v>144.6</v>
      </c>
      <c r="D47" s="36"/>
      <c r="E47" s="35">
        <f t="shared" si="2"/>
        <v>0</v>
      </c>
      <c r="F47" s="36">
        <v>541.4</v>
      </c>
      <c r="G47" s="36">
        <f t="shared" si="3"/>
        <v>0</v>
      </c>
    </row>
    <row r="48" spans="1:7" ht="14.25" customHeight="1">
      <c r="A48" s="6" t="s">
        <v>72</v>
      </c>
      <c r="B48" s="27" t="s">
        <v>73</v>
      </c>
      <c r="C48" s="36">
        <v>300</v>
      </c>
      <c r="D48" s="36">
        <v>299.5</v>
      </c>
      <c r="E48" s="35">
        <f t="shared" si="2"/>
        <v>99.833333333333329</v>
      </c>
      <c r="F48" s="36">
        <v>1615.9</v>
      </c>
      <c r="G48" s="36">
        <f t="shared" si="3"/>
        <v>18.534562782350392</v>
      </c>
    </row>
    <row r="49" spans="1:7">
      <c r="A49" s="6" t="s">
        <v>74</v>
      </c>
      <c r="B49" s="28" t="s">
        <v>75</v>
      </c>
      <c r="C49" s="36">
        <v>19553.400000000001</v>
      </c>
      <c r="D49" s="36">
        <v>4518.2</v>
      </c>
      <c r="E49" s="35">
        <f t="shared" si="2"/>
        <v>23.106978837440032</v>
      </c>
      <c r="F49" s="36">
        <v>3164.3</v>
      </c>
      <c r="G49" s="36">
        <f t="shared" si="3"/>
        <v>142.78671428119964</v>
      </c>
    </row>
    <row r="50" spans="1:7" ht="30" customHeight="1">
      <c r="A50" s="6" t="s">
        <v>76</v>
      </c>
      <c r="B50" s="23" t="s">
        <v>77</v>
      </c>
      <c r="C50" s="36">
        <v>164</v>
      </c>
      <c r="D50" s="36">
        <v>43</v>
      </c>
      <c r="E50" s="35">
        <f t="shared" si="2"/>
        <v>26.219512195121954</v>
      </c>
      <c r="F50" s="36">
        <v>136.19999999999999</v>
      </c>
      <c r="G50" s="36">
        <f t="shared" si="3"/>
        <v>31.571218795888402</v>
      </c>
    </row>
    <row r="51" spans="1:7" ht="24" customHeight="1">
      <c r="A51" s="22" t="s">
        <v>21</v>
      </c>
      <c r="B51" s="8" t="s">
        <v>16</v>
      </c>
      <c r="C51" s="35">
        <f>C52+C53+C54</f>
        <v>16760.599999999999</v>
      </c>
      <c r="D51" s="35">
        <f>D52+D53+D54</f>
        <v>12347.1</v>
      </c>
      <c r="E51" s="35">
        <f t="shared" si="2"/>
        <v>73.667410474565358</v>
      </c>
      <c r="F51" s="35">
        <v>5981.7</v>
      </c>
      <c r="G51" s="36">
        <f t="shared" si="3"/>
        <v>206.41456442148552</v>
      </c>
    </row>
    <row r="52" spans="1:7" ht="22.5" customHeight="1">
      <c r="A52" s="6" t="s">
        <v>78</v>
      </c>
      <c r="B52" s="5" t="s">
        <v>111</v>
      </c>
      <c r="C52" s="36">
        <v>614</v>
      </c>
      <c r="D52" s="36">
        <v>106.1</v>
      </c>
      <c r="E52" s="35">
        <f t="shared" si="2"/>
        <v>17.280130293159608</v>
      </c>
      <c r="F52" s="36">
        <v>34.799999999999997</v>
      </c>
      <c r="G52" s="36">
        <f t="shared" si="3"/>
        <v>304.88505747126436</v>
      </c>
    </row>
    <row r="53" spans="1:7">
      <c r="A53" s="6" t="s">
        <v>105</v>
      </c>
      <c r="B53" s="5" t="s">
        <v>106</v>
      </c>
      <c r="C53" s="36">
        <v>11078.9</v>
      </c>
      <c r="D53" s="36">
        <v>9311</v>
      </c>
      <c r="E53" s="35">
        <f t="shared" si="2"/>
        <v>84.042639612235874</v>
      </c>
      <c r="F53" s="36">
        <v>1061.2</v>
      </c>
      <c r="G53" s="36">
        <f t="shared" si="3"/>
        <v>877.40294006784768</v>
      </c>
    </row>
    <row r="54" spans="1:7" ht="22.5" customHeight="1">
      <c r="A54" s="6" t="s">
        <v>107</v>
      </c>
      <c r="B54" s="5" t="s">
        <v>108</v>
      </c>
      <c r="C54" s="36">
        <v>5067.7</v>
      </c>
      <c r="D54" s="36">
        <v>2930</v>
      </c>
      <c r="E54" s="35">
        <f t="shared" si="2"/>
        <v>57.817155711664071</v>
      </c>
      <c r="F54" s="36">
        <v>4885.7</v>
      </c>
      <c r="G54" s="36">
        <f t="shared" si="3"/>
        <v>59.97093558753096</v>
      </c>
    </row>
    <row r="55" spans="1:7">
      <c r="A55" s="22" t="s">
        <v>20</v>
      </c>
      <c r="B55" s="8" t="s">
        <v>17</v>
      </c>
      <c r="C55" s="35">
        <f>C56+C57+C58+C59+C60</f>
        <v>209708.6</v>
      </c>
      <c r="D55" s="35">
        <f>D56+D57+D58+D59+D60</f>
        <v>152581.29999999999</v>
      </c>
      <c r="E55" s="35">
        <f t="shared" si="2"/>
        <v>72.758723295086597</v>
      </c>
      <c r="F55" s="35">
        <v>156987.29999999999</v>
      </c>
      <c r="G55" s="36">
        <f t="shared" si="3"/>
        <v>97.193403542834361</v>
      </c>
    </row>
    <row r="56" spans="1:7">
      <c r="A56" s="6" t="s">
        <v>79</v>
      </c>
      <c r="B56" s="28" t="s">
        <v>80</v>
      </c>
      <c r="C56" s="36">
        <v>46306.7</v>
      </c>
      <c r="D56" s="36">
        <v>34583.199999999997</v>
      </c>
      <c r="E56" s="35">
        <f t="shared" si="2"/>
        <v>74.682929252138464</v>
      </c>
      <c r="F56" s="36">
        <v>35343.9</v>
      </c>
      <c r="G56" s="36">
        <f t="shared" si="3"/>
        <v>97.847719125506785</v>
      </c>
    </row>
    <row r="57" spans="1:7" ht="11.25" customHeight="1">
      <c r="A57" s="6" t="s">
        <v>81</v>
      </c>
      <c r="B57" s="27" t="s">
        <v>82</v>
      </c>
      <c r="C57" s="36">
        <v>140750.29999999999</v>
      </c>
      <c r="D57" s="36">
        <v>101749.6</v>
      </c>
      <c r="E57" s="35">
        <f t="shared" si="2"/>
        <v>72.290858349857871</v>
      </c>
      <c r="F57" s="36">
        <v>114059.8</v>
      </c>
      <c r="G57" s="36">
        <f t="shared" si="3"/>
        <v>89.20724041248539</v>
      </c>
    </row>
    <row r="58" spans="1:7" ht="11.25" customHeight="1">
      <c r="A58" s="6" t="s">
        <v>124</v>
      </c>
      <c r="B58" s="27" t="s">
        <v>123</v>
      </c>
      <c r="C58" s="36">
        <v>11311.6</v>
      </c>
      <c r="D58" s="36">
        <v>6696.4</v>
      </c>
      <c r="E58" s="35">
        <f t="shared" si="2"/>
        <v>59.199405919586972</v>
      </c>
      <c r="F58" s="36"/>
      <c r="G58" s="36"/>
    </row>
    <row r="59" spans="1:7">
      <c r="A59" s="6" t="s">
        <v>83</v>
      </c>
      <c r="B59" s="28" t="s">
        <v>84</v>
      </c>
      <c r="C59" s="36">
        <v>266.60000000000002</v>
      </c>
      <c r="D59" s="36">
        <v>266.5</v>
      </c>
      <c r="E59" s="35">
        <f t="shared" si="2"/>
        <v>99.96249062265565</v>
      </c>
      <c r="F59" s="36">
        <v>300</v>
      </c>
      <c r="G59" s="36">
        <f t="shared" si="3"/>
        <v>88.833333333333329</v>
      </c>
    </row>
    <row r="60" spans="1:7" ht="12.75" customHeight="1">
      <c r="A60" s="6" t="s">
        <v>85</v>
      </c>
      <c r="B60" s="29" t="s">
        <v>86</v>
      </c>
      <c r="C60" s="36">
        <v>11073.4</v>
      </c>
      <c r="D60" s="36">
        <v>9285.6</v>
      </c>
      <c r="E60" s="35">
        <f t="shared" si="2"/>
        <v>83.855003883179521</v>
      </c>
      <c r="F60" s="36">
        <v>7283.6</v>
      </c>
      <c r="G60" s="36">
        <f t="shared" si="3"/>
        <v>127.48640782030864</v>
      </c>
    </row>
    <row r="61" spans="1:7" ht="15" customHeight="1">
      <c r="A61" s="22" t="s">
        <v>25</v>
      </c>
      <c r="B61" s="30" t="s">
        <v>87</v>
      </c>
      <c r="C61" s="35">
        <f>C62+C63</f>
        <v>37103.5</v>
      </c>
      <c r="D61" s="35">
        <f>D62+D63</f>
        <v>25726.300000000003</v>
      </c>
      <c r="E61" s="35">
        <f t="shared" si="2"/>
        <v>69.336585497325046</v>
      </c>
      <c r="F61" s="35">
        <f>F62+F63</f>
        <v>15658.1</v>
      </c>
      <c r="G61" s="36">
        <f t="shared" si="3"/>
        <v>164.30026631583652</v>
      </c>
    </row>
    <row r="62" spans="1:7">
      <c r="A62" s="6" t="s">
        <v>88</v>
      </c>
      <c r="B62" s="31" t="s">
        <v>32</v>
      </c>
      <c r="C62" s="36">
        <v>36937.599999999999</v>
      </c>
      <c r="D62" s="36">
        <v>25560.400000000001</v>
      </c>
      <c r="E62" s="35">
        <f t="shared" si="2"/>
        <v>69.198865113055547</v>
      </c>
      <c r="F62" s="36">
        <v>13956.7</v>
      </c>
      <c r="G62" s="36">
        <f t="shared" si="3"/>
        <v>183.1407137790452</v>
      </c>
    </row>
    <row r="63" spans="1:7" ht="27.75" customHeight="1">
      <c r="A63" s="6" t="s">
        <v>89</v>
      </c>
      <c r="B63" s="23" t="s">
        <v>90</v>
      </c>
      <c r="C63" s="36">
        <v>165.9</v>
      </c>
      <c r="D63" s="36">
        <v>165.9</v>
      </c>
      <c r="E63" s="35">
        <f t="shared" si="2"/>
        <v>100</v>
      </c>
      <c r="F63" s="36">
        <v>1701.4</v>
      </c>
      <c r="G63" s="36">
        <f t="shared" si="3"/>
        <v>9.7507934642059482</v>
      </c>
    </row>
    <row r="64" spans="1:7" ht="20.25" customHeight="1">
      <c r="A64" s="22">
        <v>1000</v>
      </c>
      <c r="B64" s="30" t="s">
        <v>18</v>
      </c>
      <c r="C64" s="35">
        <f>C65+C66+C67+C68</f>
        <v>6758</v>
      </c>
      <c r="D64" s="35">
        <f>D65+D66+D67+D68</f>
        <v>4384.6000000000004</v>
      </c>
      <c r="E64" s="35">
        <f t="shared" si="2"/>
        <v>64.880142053862102</v>
      </c>
      <c r="F64" s="35">
        <f>F65+F66+F67+F68</f>
        <v>4142.3</v>
      </c>
      <c r="G64" s="36">
        <f t="shared" si="3"/>
        <v>105.84940733408976</v>
      </c>
    </row>
    <row r="65" spans="1:7">
      <c r="A65" s="6">
        <v>1001</v>
      </c>
      <c r="B65" s="25" t="s">
        <v>91</v>
      </c>
      <c r="C65" s="36">
        <v>2320.3000000000002</v>
      </c>
      <c r="D65" s="36">
        <v>1804.9</v>
      </c>
      <c r="E65" s="35">
        <f t="shared" si="2"/>
        <v>77.787355083394388</v>
      </c>
      <c r="F65" s="36">
        <v>1024.5</v>
      </c>
      <c r="G65" s="36">
        <f t="shared" si="3"/>
        <v>176.17374328940949</v>
      </c>
    </row>
    <row r="66" spans="1:7" ht="20.25" customHeight="1">
      <c r="A66" s="6">
        <v>1003</v>
      </c>
      <c r="B66" s="5" t="s">
        <v>92</v>
      </c>
      <c r="C66" s="36">
        <v>2491</v>
      </c>
      <c r="D66" s="36">
        <v>1165.9000000000001</v>
      </c>
      <c r="E66" s="35">
        <f t="shared" si="2"/>
        <v>46.804496186270576</v>
      </c>
      <c r="F66" s="36">
        <v>1646</v>
      </c>
      <c r="G66" s="36">
        <f t="shared" si="3"/>
        <v>70.832320777642778</v>
      </c>
    </row>
    <row r="67" spans="1:7">
      <c r="A67" s="6">
        <v>1004</v>
      </c>
      <c r="B67" s="25" t="s">
        <v>93</v>
      </c>
      <c r="C67" s="36">
        <v>1831.1</v>
      </c>
      <c r="D67" s="36">
        <v>1373.4</v>
      </c>
      <c r="E67" s="35">
        <f t="shared" si="2"/>
        <v>75.004095898640173</v>
      </c>
      <c r="F67" s="36">
        <v>1471.8</v>
      </c>
      <c r="G67" s="36">
        <f t="shared" si="3"/>
        <v>93.314309009376274</v>
      </c>
    </row>
    <row r="68" spans="1:7" ht="26.25" customHeight="1">
      <c r="A68" s="6">
        <v>1006</v>
      </c>
      <c r="B68" s="24" t="s">
        <v>109</v>
      </c>
      <c r="C68" s="36">
        <v>115.6</v>
      </c>
      <c r="D68" s="36">
        <v>40.4</v>
      </c>
      <c r="E68" s="35">
        <f t="shared" si="2"/>
        <v>34.94809688581315</v>
      </c>
      <c r="F68" s="36"/>
      <c r="G68" s="36" t="e">
        <f t="shared" si="3"/>
        <v>#DIV/0!</v>
      </c>
    </row>
    <row r="69" spans="1:7" ht="18.75" customHeight="1">
      <c r="A69" s="22">
        <v>1100</v>
      </c>
      <c r="B69" s="8" t="s">
        <v>29</v>
      </c>
      <c r="C69" s="35">
        <v>150</v>
      </c>
      <c r="D69" s="35">
        <v>107.2</v>
      </c>
      <c r="E69" s="35">
        <f t="shared" si="2"/>
        <v>71.466666666666669</v>
      </c>
      <c r="F69" s="35">
        <v>93.8</v>
      </c>
      <c r="G69" s="36">
        <f t="shared" si="3"/>
        <v>114.28571428571429</v>
      </c>
    </row>
    <row r="70" spans="1:7">
      <c r="A70" s="6">
        <v>1102</v>
      </c>
      <c r="B70" s="25" t="s">
        <v>94</v>
      </c>
      <c r="C70" s="36">
        <v>150</v>
      </c>
      <c r="D70" s="36">
        <v>107.2</v>
      </c>
      <c r="E70" s="35">
        <f t="shared" si="2"/>
        <v>71.466666666666669</v>
      </c>
      <c r="F70" s="36">
        <v>93.8</v>
      </c>
      <c r="G70" s="36">
        <f t="shared" si="3"/>
        <v>114.28571428571429</v>
      </c>
    </row>
    <row r="71" spans="1:7" ht="19.5" customHeight="1">
      <c r="A71" s="22">
        <v>1200</v>
      </c>
      <c r="B71" s="8" t="s">
        <v>30</v>
      </c>
      <c r="C71" s="35">
        <v>257.60000000000002</v>
      </c>
      <c r="D71" s="35">
        <v>193.2</v>
      </c>
      <c r="E71" s="35">
        <f t="shared" si="2"/>
        <v>75</v>
      </c>
      <c r="F71" s="35">
        <v>378</v>
      </c>
      <c r="G71" s="36">
        <f t="shared" si="3"/>
        <v>51.111111111111114</v>
      </c>
    </row>
    <row r="72" spans="1:7">
      <c r="A72" s="6">
        <v>1202</v>
      </c>
      <c r="B72" s="25" t="s">
        <v>95</v>
      </c>
      <c r="C72" s="36">
        <v>257.60000000000002</v>
      </c>
      <c r="D72" s="36">
        <v>193.2</v>
      </c>
      <c r="E72" s="35">
        <f t="shared" si="2"/>
        <v>75</v>
      </c>
      <c r="F72" s="36">
        <v>378</v>
      </c>
      <c r="G72" s="36">
        <f t="shared" si="3"/>
        <v>51.111111111111114</v>
      </c>
    </row>
    <row r="73" spans="1:7" ht="25.5" customHeight="1">
      <c r="A73" s="22">
        <v>1300</v>
      </c>
      <c r="B73" s="32" t="s">
        <v>33</v>
      </c>
      <c r="C73" s="35">
        <v>55</v>
      </c>
      <c r="D73" s="36">
        <v>25.9</v>
      </c>
      <c r="E73" s="35">
        <f t="shared" si="2"/>
        <v>47.090909090909086</v>
      </c>
      <c r="F73" s="35">
        <v>27.5</v>
      </c>
      <c r="G73" s="36">
        <f t="shared" si="3"/>
        <v>94.181818181818173</v>
      </c>
    </row>
    <row r="74" spans="1:7" ht="24.75" customHeight="1">
      <c r="A74" s="6">
        <v>1301</v>
      </c>
      <c r="B74" s="23" t="s">
        <v>96</v>
      </c>
      <c r="C74" s="36">
        <v>55</v>
      </c>
      <c r="D74" s="36">
        <v>25.9</v>
      </c>
      <c r="E74" s="35">
        <f t="shared" si="2"/>
        <v>47.090909090909086</v>
      </c>
      <c r="F74" s="36">
        <v>27.5</v>
      </c>
      <c r="G74" s="36">
        <f t="shared" si="3"/>
        <v>94.181818181818173</v>
      </c>
    </row>
    <row r="75" spans="1:7" ht="24" customHeight="1">
      <c r="A75" s="22"/>
      <c r="B75" s="8" t="s">
        <v>19</v>
      </c>
      <c r="C75" s="35">
        <f>C34+C42+C44+C46+C51+C55+C61+C64+C69+C71+C73</f>
        <v>344392.9</v>
      </c>
      <c r="D75" s="35">
        <f>D34+D42+D44+D46+D51+D55+D61+D64+D69+D71+D73</f>
        <v>239203.7</v>
      </c>
      <c r="E75" s="35">
        <f t="shared" si="2"/>
        <v>69.456629332370099</v>
      </c>
      <c r="F75" s="35">
        <f>F34+F42+F44+F46+F51+F55+F61+F64+F69+F71+F73</f>
        <v>225472.39999999997</v>
      </c>
      <c r="G75" s="36">
        <f t="shared" si="3"/>
        <v>106.09001367794907</v>
      </c>
    </row>
    <row r="76" spans="1:7" ht="46.5" customHeight="1">
      <c r="A76" s="33"/>
      <c r="B76" s="33"/>
      <c r="C76" s="33"/>
      <c r="D76" s="33"/>
      <c r="E76" s="33"/>
      <c r="F76" s="33"/>
      <c r="G76" s="33"/>
    </row>
    <row r="77" spans="1:7" ht="36.75" customHeight="1">
      <c r="A77" s="44" t="s">
        <v>28</v>
      </c>
      <c r="B77" s="44"/>
      <c r="C77" s="44"/>
      <c r="D77" s="33"/>
      <c r="E77" s="33" t="s">
        <v>35</v>
      </c>
      <c r="F77" s="33"/>
      <c r="G77" s="33"/>
    </row>
    <row r="78" spans="1:7" ht="26.25" customHeight="1"/>
  </sheetData>
  <mergeCells count="15">
    <mergeCell ref="B3:E3"/>
    <mergeCell ref="A4:F4"/>
    <mergeCell ref="A6:A7"/>
    <mergeCell ref="B6:B7"/>
    <mergeCell ref="C6:C7"/>
    <mergeCell ref="D6:D7"/>
    <mergeCell ref="E6:E7"/>
    <mergeCell ref="F6:F7"/>
    <mergeCell ref="A77:C77"/>
    <mergeCell ref="C32:C33"/>
    <mergeCell ref="D32:D33"/>
    <mergeCell ref="G6:G7"/>
    <mergeCell ref="E32:E33"/>
    <mergeCell ref="F32:F33"/>
    <mergeCell ref="G32:G3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2017-04-06T11:56:38Z</cp:lastPrinted>
  <dcterms:created xsi:type="dcterms:W3CDTF">2016-07-19T06:38:34Z</dcterms:created>
  <dcterms:modified xsi:type="dcterms:W3CDTF">2017-10-23T06:56:52Z</dcterms:modified>
</cp:coreProperties>
</file>