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Лист1!$A$1:$E$85</definedName>
  </definedNames>
  <calcPr calcId="124519" iterate="1"/>
</workbook>
</file>

<file path=xl/calcChain.xml><?xml version="1.0" encoding="utf-8"?>
<calcChain xmlns="http://schemas.openxmlformats.org/spreadsheetml/2006/main">
  <c r="E38" i="1"/>
  <c r="D38"/>
  <c r="C38"/>
  <c r="C74" l="1"/>
  <c r="E32"/>
  <c r="D32"/>
  <c r="C32"/>
  <c r="E79"/>
  <c r="D79"/>
  <c r="E64"/>
  <c r="D64"/>
  <c r="C64"/>
  <c r="E23" l="1"/>
  <c r="D23"/>
  <c r="C23"/>
  <c r="E74" l="1"/>
  <c r="D74"/>
  <c r="C79"/>
  <c r="E42" l="1"/>
  <c r="D42"/>
  <c r="C42"/>
  <c r="E14" l="1"/>
  <c r="D14"/>
  <c r="C14"/>
  <c r="E60"/>
  <c r="E54" s="1"/>
  <c r="D60"/>
  <c r="D54" s="1"/>
  <c r="C60"/>
  <c r="C54" s="1"/>
  <c r="E37" l="1"/>
  <c r="E36" s="1"/>
  <c r="D37"/>
  <c r="D36" s="1"/>
  <c r="C37"/>
  <c r="C36" s="1"/>
  <c r="E29"/>
  <c r="D29"/>
  <c r="E22"/>
  <c r="D22"/>
  <c r="C22"/>
  <c r="C29"/>
  <c r="E19"/>
  <c r="D19"/>
  <c r="C19"/>
  <c r="E12"/>
  <c r="D12"/>
  <c r="C12"/>
  <c r="E10"/>
  <c r="D10"/>
  <c r="C10"/>
  <c r="D21" l="1"/>
  <c r="D9"/>
  <c r="E9"/>
  <c r="C21"/>
  <c r="E21"/>
  <c r="C9"/>
  <c r="D8" l="1"/>
  <c r="D83" s="1"/>
  <c r="E8"/>
  <c r="E83" s="1"/>
  <c r="C8"/>
</calcChain>
</file>

<file path=xl/sharedStrings.xml><?xml version="1.0" encoding="utf-8"?>
<sst xmlns="http://schemas.openxmlformats.org/spreadsheetml/2006/main" count="157" uniqueCount="157">
  <si>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</si>
  <si>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</si>
  <si>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</si>
  <si>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</si>
  <si>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</si>
  <si>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</si>
  <si>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</si>
  <si>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</si>
  <si>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</si>
  <si>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</si>
  <si>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</si>
  <si>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</si>
  <si>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</si>
  <si>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</si>
  <si>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</si>
  <si>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</si>
  <si>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</si>
  <si>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</si>
  <si>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</si>
  <si>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</si>
  <si>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</si>
  <si>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</si>
  <si>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</si>
  <si>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</si>
  <si>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</si>
  <si>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</si>
  <si>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</si>
  <si>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</si>
  <si>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</si>
  <si>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</si>
  <si>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</si>
  <si>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</si>
  <si>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</si>
  <si>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</si>
  <si>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</si>
  <si>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</si>
  <si>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</si>
  <si>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</si>
  <si>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</si>
  <si>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</si>
  <si>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</si>
  <si>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</si>
  <si>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</si>
  <si>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</si>
  <si>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</si>
  <si>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</si>
  <si>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</si>
  <si>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</si>
  <si>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</si>
  <si>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</si>
  <si>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</si>
  <si>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</si>
  <si>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</si>
  <si>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</si>
  <si>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</si>
  <si>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</si>
  <si>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</si>
  <si>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</si>
  <si>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</si>
  <si>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</si>
  <si>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</si>
  <si>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</si>
  <si>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</si>
  <si>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</si>
  <si>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</si>
  <si>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</si>
  <si>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</si>
  <si>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</si>
  <si>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</si>
  <si>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</si>
  <si>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</si>
  <si>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</si>
  <si>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</si>
  <si>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</si>
  <si>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</si>
  <si>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</si>
  <si>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</si>
  <si>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</si>
  <si>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</si>
  <si>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</si>
  <si>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</si>
  <si>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</si>
  <si>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</si>
  <si>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</si>
  <si>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</si>
  <si>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</si>
  <si>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</si>
  <si>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</si>
  <si>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</si>
  <si>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</si>
  <si>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</si>
  <si>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</si>
  <si>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</si>
  <si>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</si>
  <si>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</si>
  <si>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</si>
  <si>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</si>
  <si>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</si>
  <si>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</si>
  <si>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</si>
  <si>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</si>
  <si>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</si>
  <si>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</si>
  <si>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</si>
  <si>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</si>
  <si>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</si>
  <si>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 xml:space="preserve">2 02 30024 05 0043 150 </t>
  </si>
  <si>
    <t>2023 год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</si>
  <si>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</si>
  <si>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</si>
  <si>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</si>
  <si>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</si>
  <si>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2 02 35303 05 0000 150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</si>
  <si>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</si>
  <si>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</si>
  <si>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</si>
  <si>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</si>
  <si>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</si>
  <si>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</si>
  <si>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2 02 25097 05 0000 150 </t>
  </si>
  <si>
    <t>Субсидии бюджетам муниципальных районов области на создание в общеобразовательных организациях расположенных в сельской местности и малых городах, условий для занятий физической культурой и спортом</t>
  </si>
  <si>
    <t xml:space="preserve">2 02 25210 05 0000 150 </t>
  </si>
  <si>
    <t xml:space="preserve">2 02 25169 05 0000 150 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</si>
  <si>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</si>
  <si>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</si>
  <si>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Субсидия бюджетам муниципальных районов на поддержку отрасли культуры</t>
  </si>
  <si>
    <t>202 29999 05 0108 150</t>
  </si>
  <si>
    <t>202 29999 05 0111 150</t>
  </si>
  <si>
    <t>Субсидии бюджетам муниципальных районов области  на  обеспечение условий для функционирования центров образования естественно - научной и технологической направленностей в общеобразовательных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</si>
  <si>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</si>
  <si>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2 02 25497 05 0000 150</t>
  </si>
  <si>
    <t>Субсидии бюджетам муниципальных районов области на реализацию мероприятий по обеспечению жильем молодых семей</t>
  </si>
  <si>
    <t>1 05 04020 02 0000 110</t>
  </si>
  <si>
    <t>Субсидии бюджетам муниципальных районов области  на  обеспечение условий для внедрения цифровой образовательной среды в общеобразовательных организациях</t>
  </si>
  <si>
    <t>Субсидии бюджетам муниципальных районов на обеспечение общеобразовательных организаций материально - технической базой для внедрения цифровой образовательной среды</t>
  </si>
  <si>
    <t xml:space="preserve">2 02 30024 05 0037 150 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</si>
  <si>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</si>
  <si>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2 07 05030 05 0000 150</t>
  </si>
  <si>
    <t>Прочие безвозмездные поступления в бюджет муниципального района</t>
  </si>
  <si>
    <t>2 07 00000 00 0000 150</t>
  </si>
  <si>
    <t xml:space="preserve">Прочие безвозмездные поступления </t>
  </si>
  <si>
    <t xml:space="preserve"> </t>
  </si>
  <si>
    <t xml:space="preserve"> Поступление доходов районного бюджета  на 2022 год и на плановый период 2023 и 2024 годов</t>
  </si>
  <si>
    <t>2024 год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</si>
  <si>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</si>
  <si>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</si>
  <si>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2 02 49999 05 0067 150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</si>
  <si>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</si>
  <si>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Приложение1</t>
  </si>
  <si>
    <t>202 49999 05 0070 150</t>
  </si>
  <si>
    <t>Межбюджетные трансферты бюджетам муниципальных районов, городских округов и поселений области на проведение капитального и текущего ремонта, техническое оснащение муниципальных учреждений культурно -досугового типа</t>
  </si>
  <si>
    <t>2 19 25497 05 0000 150</t>
  </si>
  <si>
    <t>Дотации бюджетам муниципальных районов и городских округов области на компенсацию дополнительных расходов на повышение оплаты труда некоторых категорий работников  муниципальных учреждений в связи с увеличением минимального размера оплаты труда</t>
  </si>
  <si>
    <t>2 02 19999 05 0000 150</t>
  </si>
  <si>
    <t>Возврат остатков субсидий на реализацию мероприятий по обеспечению жильем молодых семей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</si>
  <si>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животными без владельцев</t>
  </si>
  <si>
    <t>от 25.02 .2022 № 61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</si>
</sst>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2" xfId="0" applyNumberFormat="1" applyBorder="1" applyAlignment="1"/>
    <xf numFmtId="0" fontId="0" fillId="0" borderId="3" xfId="0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/>
    </xf>
    <xf numFmtId="1" fontId="3" fillId="0" borderId="1" xfId="0" applyNumberFormat="1" applyFont="1" applyFill="1" applyBorder="1" applyAlignment="1">
      <alignment horizontal="left" wrapText="1" shrinkToFit="1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vertical="top" wrapText="1" shrinkToFit="1"/>
    </xf>
    <xf numFmtId="1" fontId="3" fillId="0" borderId="0" xfId="0" applyNumberFormat="1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wrapText="1" shrinkToFi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1" fontId="4" fillId="0" borderId="1" xfId="0" applyNumberFormat="1" applyFont="1" applyFill="1" applyBorder="1" applyAlignment="1"/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00"/>
  <sheetViews>
    <sheetView tabSelected="1" zoomScale="90" zoomScaleNormal="90" zoomScaleSheetLayoutView="100" workbookViewId="0">
      <selection activeCell="B13" sqref="B13"/>
    </sheetView>
  </sheetViews>
  <sheetFormatPr defaultRowHeight="12.75"/>
  <cols>
    <col min="1" max="1" width="23.85546875" style="1" customWidth="1"/>
    <col min="2" max="2" width="82.28515625" customWidth="1"/>
    <col min="3" max="3" width="13" customWidth="1"/>
    <col min="4" max="4" width="12.85546875" customWidth="1"/>
    <col min="5" max="5" width="12" customWidth="1"/>
    <col min="12" max="12" width="8.85546875" customWidth="1"/>
    <col min="13" max="14" width="9.140625" hidden="1" customWidth="1"/>
    <col min="15" max="15" width="25.28515625" customWidth="1"/>
    <col min="16" max="16" width="23.140625" customWidth="1"/>
  </cols>
  <sheetData>
    <row r="1" spans="1:145" ht="47.25" customHeight="1">
      <c r="A1" s="5"/>
      <c r="B1" s="22"/>
      <c r="C1" s="24" t="s">
        <v>148</v>
      </c>
      <c r="D1" s="24"/>
      <c r="E1" s="24"/>
    </row>
    <row r="2" spans="1:145" ht="15" customHeight="1">
      <c r="A2" s="5"/>
      <c r="B2" s="18"/>
      <c r="C2" s="76" t="s">
        <v>103</v>
      </c>
      <c r="D2" s="76"/>
      <c r="E2" s="77"/>
    </row>
    <row r="3" spans="1:145" ht="15" customHeight="1">
      <c r="A3" s="5"/>
      <c r="B3" s="21"/>
      <c r="C3" s="76" t="s">
        <v>104</v>
      </c>
      <c r="D3" s="76"/>
      <c r="E3" s="77"/>
    </row>
    <row r="4" spans="1:145" ht="15" customHeight="1">
      <c r="A4" s="5"/>
      <c r="B4" s="23"/>
      <c r="C4" s="76" t="s">
        <v>156</v>
      </c>
      <c r="D4" s="76"/>
      <c r="E4" s="24"/>
    </row>
    <row r="5" spans="1:145" ht="15.75" customHeight="1">
      <c r="A5" s="80" t="s">
        <v>142</v>
      </c>
      <c r="B5" s="81"/>
      <c r="C5" s="82"/>
      <c r="D5" s="82"/>
      <c r="E5" s="82"/>
    </row>
    <row r="6" spans="1:145" ht="27.75" customHeight="1">
      <c r="A6" s="26"/>
      <c r="B6" s="63" t="s">
        <v>141</v>
      </c>
      <c r="C6" s="25"/>
      <c r="D6" s="25"/>
      <c r="E6" s="27" t="s">
        <v>54</v>
      </c>
    </row>
    <row r="7" spans="1:145" ht="30.75" customHeight="1">
      <c r="A7" s="28" t="s">
        <v>55</v>
      </c>
      <c r="B7" s="29" t="s">
        <v>0</v>
      </c>
      <c r="C7" s="30" t="s">
        <v>98</v>
      </c>
      <c r="D7" s="30" t="s">
        <v>107</v>
      </c>
      <c r="E7" s="30" t="s">
        <v>143</v>
      </c>
      <c r="F7" s="17"/>
    </row>
    <row r="8" spans="1:145" s="4" customFormat="1" ht="14.25">
      <c r="A8" s="7" t="s">
        <v>5</v>
      </c>
      <c r="B8" s="31" t="s">
        <v>11</v>
      </c>
      <c r="C8" s="56">
        <f>SUM(C9,C21)</f>
        <v>73323</v>
      </c>
      <c r="D8" s="56">
        <f>SUM(D9,D21)</f>
        <v>76751</v>
      </c>
      <c r="E8" s="56">
        <f>SUM(E9,E21)</f>
        <v>80597.000000000015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</row>
    <row r="9" spans="1:145" s="4" customFormat="1" ht="15">
      <c r="A9" s="67"/>
      <c r="B9" s="31" t="s">
        <v>23</v>
      </c>
      <c r="C9" s="56">
        <f>SUM(C10,C14,C19,C13)</f>
        <v>66922.100000000006</v>
      </c>
      <c r="D9" s="56">
        <f>SUM(D10,D14,D19,D13)</f>
        <v>72163</v>
      </c>
      <c r="E9" s="56">
        <f>SUM(E10,E14,E19,E13)</f>
        <v>75992.200000000012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</row>
    <row r="10" spans="1:145" s="3" customFormat="1" ht="14.25">
      <c r="A10" s="20" t="s">
        <v>6</v>
      </c>
      <c r="B10" s="31" t="s">
        <v>4</v>
      </c>
      <c r="C10" s="56">
        <f>SUM(C11)</f>
        <v>32694</v>
      </c>
      <c r="D10" s="56">
        <f>SUM(D11)</f>
        <v>37013</v>
      </c>
      <c r="E10" s="56">
        <f>SUM(E11)</f>
        <v>39788.9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ht="15">
      <c r="A11" s="12" t="s">
        <v>34</v>
      </c>
      <c r="B11" s="8" t="s">
        <v>27</v>
      </c>
      <c r="C11" s="57">
        <v>32694</v>
      </c>
      <c r="D11" s="57">
        <v>37013</v>
      </c>
      <c r="E11" s="57">
        <v>39788.9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</row>
    <row r="12" spans="1:145" ht="27.75" customHeight="1">
      <c r="A12" s="11" t="s">
        <v>43</v>
      </c>
      <c r="B12" s="34" t="s">
        <v>44</v>
      </c>
      <c r="C12" s="56">
        <f>C13</f>
        <v>4944</v>
      </c>
      <c r="D12" s="56">
        <f>D13</f>
        <v>5098.2</v>
      </c>
      <c r="E12" s="56">
        <f>E13</f>
        <v>5251.1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</row>
    <row r="13" spans="1:145" ht="33.75" customHeight="1">
      <c r="A13" s="11" t="s">
        <v>42</v>
      </c>
      <c r="B13" s="9" t="s">
        <v>45</v>
      </c>
      <c r="C13" s="57">
        <v>4944</v>
      </c>
      <c r="D13" s="57">
        <v>5098.2</v>
      </c>
      <c r="E13" s="57">
        <v>5251.1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</row>
    <row r="14" spans="1:145" s="3" customFormat="1" ht="14.25">
      <c r="A14" s="7" t="s">
        <v>7</v>
      </c>
      <c r="B14" s="31" t="s">
        <v>1</v>
      </c>
      <c r="C14" s="56">
        <f>SUM(C15:C16,C18,C17)</f>
        <v>26984.1</v>
      </c>
      <c r="D14" s="56">
        <f>SUM(D15:D16,D18,D17)</f>
        <v>27701.800000000003</v>
      </c>
      <c r="E14" s="56">
        <f>SUM(E15:E16,E18,E17)</f>
        <v>28552.199999999997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45" ht="14.25" customHeight="1">
      <c r="A15" s="67" t="s">
        <v>56</v>
      </c>
      <c r="B15" s="9" t="s">
        <v>19</v>
      </c>
      <c r="C15" s="57">
        <v>70</v>
      </c>
      <c r="D15" s="57">
        <v>70</v>
      </c>
      <c r="E15" s="57">
        <v>70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</row>
    <row r="16" spans="1:145" ht="15">
      <c r="A16" s="67" t="s">
        <v>57</v>
      </c>
      <c r="B16" s="8" t="s">
        <v>2</v>
      </c>
      <c r="C16" s="57">
        <v>9835</v>
      </c>
      <c r="D16" s="57">
        <v>10326.700000000001</v>
      </c>
      <c r="E16" s="57">
        <v>10946.3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</row>
    <row r="17" spans="1:145" ht="15">
      <c r="A17" s="67" t="s">
        <v>109</v>
      </c>
      <c r="B17" s="8" t="s">
        <v>110</v>
      </c>
      <c r="C17" s="57">
        <v>15828.7</v>
      </c>
      <c r="D17" s="57">
        <v>16034.4</v>
      </c>
      <c r="E17" s="57">
        <v>16245.3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</row>
    <row r="18" spans="1:145" ht="15">
      <c r="A18" s="67" t="s">
        <v>132</v>
      </c>
      <c r="B18" s="8" t="s">
        <v>51</v>
      </c>
      <c r="C18" s="57">
        <v>1250.4000000000001</v>
      </c>
      <c r="D18" s="57">
        <v>1270.7</v>
      </c>
      <c r="E18" s="57">
        <v>1290.5999999999999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</row>
    <row r="19" spans="1:145" s="2" customFormat="1" ht="17.25" customHeight="1">
      <c r="A19" s="7" t="s">
        <v>8</v>
      </c>
      <c r="B19" s="31" t="s">
        <v>12</v>
      </c>
      <c r="C19" s="56">
        <f>C20</f>
        <v>2300</v>
      </c>
      <c r="D19" s="56">
        <f>D20</f>
        <v>2350</v>
      </c>
      <c r="E19" s="56">
        <f>E20</f>
        <v>2400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2" customFormat="1" ht="32.25" customHeight="1">
      <c r="A20" s="7" t="s">
        <v>59</v>
      </c>
      <c r="B20" s="9" t="s">
        <v>60</v>
      </c>
      <c r="C20" s="57">
        <v>2300</v>
      </c>
      <c r="D20" s="57">
        <v>2350</v>
      </c>
      <c r="E20" s="57">
        <v>2400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45" s="2" customFormat="1" ht="14.25">
      <c r="A21" s="7"/>
      <c r="B21" s="31" t="s">
        <v>24</v>
      </c>
      <c r="C21" s="56">
        <f>SUM(C22,C29,C31,C32,C35)</f>
        <v>6400.9000000000005</v>
      </c>
      <c r="D21" s="56">
        <f>SUM(D22,D29,D31,D32,D35)</f>
        <v>4588</v>
      </c>
      <c r="E21" s="56">
        <f>SUM(E22,E29,E31,E32,E35)</f>
        <v>4604.8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</row>
    <row r="22" spans="1:145" s="2" customFormat="1" ht="28.5">
      <c r="A22" s="7" t="s">
        <v>58</v>
      </c>
      <c r="B22" s="32" t="s">
        <v>35</v>
      </c>
      <c r="C22" s="56">
        <f>SUM(,C23,C28)</f>
        <v>2117</v>
      </c>
      <c r="D22" s="56">
        <f>SUM(,D23,D28)</f>
        <v>2114</v>
      </c>
      <c r="E22" s="56">
        <f>SUM(,E23,E28)</f>
        <v>2114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 s="4" customFormat="1" ht="63" customHeight="1">
      <c r="A23" s="67" t="s">
        <v>10</v>
      </c>
      <c r="B23" s="9" t="s">
        <v>21</v>
      </c>
      <c r="C23" s="57">
        <f>SUM(C24,C26,C27,C25,)</f>
        <v>1988</v>
      </c>
      <c r="D23" s="57">
        <f>SUM(D24,D26,D27,D25,)</f>
        <v>1988</v>
      </c>
      <c r="E23" s="57">
        <f>SUM(E24,E26,E27,E25,)</f>
        <v>1988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</row>
    <row r="24" spans="1:145" ht="78.75" customHeight="1">
      <c r="A24" s="67" t="s">
        <v>53</v>
      </c>
      <c r="B24" s="41" t="s">
        <v>61</v>
      </c>
      <c r="C24" s="57">
        <v>478</v>
      </c>
      <c r="D24" s="57">
        <v>478</v>
      </c>
      <c r="E24" s="57">
        <v>478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</row>
    <row r="25" spans="1:145" ht="72" customHeight="1">
      <c r="A25" s="67" t="s">
        <v>47</v>
      </c>
      <c r="B25" s="35" t="s">
        <v>46</v>
      </c>
      <c r="C25" s="57">
        <v>850</v>
      </c>
      <c r="D25" s="57">
        <v>850</v>
      </c>
      <c r="E25" s="57">
        <v>850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</row>
    <row r="26" spans="1:145" ht="47.25" customHeight="1">
      <c r="A26" s="67" t="s">
        <v>18</v>
      </c>
      <c r="B26" s="36" t="s">
        <v>28</v>
      </c>
      <c r="C26" s="57">
        <v>160</v>
      </c>
      <c r="D26" s="57">
        <v>160</v>
      </c>
      <c r="E26" s="57">
        <v>160</v>
      </c>
      <c r="F26" s="17"/>
    </row>
    <row r="27" spans="1:145" ht="38.25" customHeight="1">
      <c r="A27" s="67" t="s">
        <v>49</v>
      </c>
      <c r="B27" s="40" t="s">
        <v>50</v>
      </c>
      <c r="C27" s="57">
        <v>500</v>
      </c>
      <c r="D27" s="57">
        <v>500</v>
      </c>
      <c r="E27" s="57">
        <v>500</v>
      </c>
      <c r="F27" s="17"/>
    </row>
    <row r="28" spans="1:145" ht="30" customHeight="1">
      <c r="A28" s="67" t="s">
        <v>37</v>
      </c>
      <c r="B28" s="36" t="s">
        <v>38</v>
      </c>
      <c r="C28" s="57">
        <v>129</v>
      </c>
      <c r="D28" s="57">
        <v>126</v>
      </c>
      <c r="E28" s="57">
        <v>126</v>
      </c>
      <c r="F28" s="17"/>
    </row>
    <row r="29" spans="1:145" ht="16.5" customHeight="1">
      <c r="A29" s="10" t="s">
        <v>17</v>
      </c>
      <c r="B29" s="32" t="s">
        <v>20</v>
      </c>
      <c r="C29" s="56">
        <f>SUM(C30)</f>
        <v>402.9</v>
      </c>
      <c r="D29" s="56">
        <f>SUM(D30)</f>
        <v>419</v>
      </c>
      <c r="E29" s="56">
        <f>SUM(E30)</f>
        <v>435.8</v>
      </c>
      <c r="F29" s="17"/>
      <c r="O29" s="78"/>
      <c r="P29" s="79"/>
    </row>
    <row r="30" spans="1:145" ht="18" customHeight="1">
      <c r="A30" s="9" t="s">
        <v>32</v>
      </c>
      <c r="B30" s="68" t="s">
        <v>33</v>
      </c>
      <c r="C30" s="57">
        <v>402.9</v>
      </c>
      <c r="D30" s="57">
        <v>419</v>
      </c>
      <c r="E30" s="57">
        <v>435.8</v>
      </c>
      <c r="F30" s="17"/>
      <c r="O30" s="78"/>
      <c r="P30" s="79"/>
    </row>
    <row r="31" spans="1:145" ht="19.149999999999999" customHeight="1">
      <c r="A31" s="11" t="s">
        <v>39</v>
      </c>
      <c r="B31" s="11" t="s">
        <v>40</v>
      </c>
      <c r="C31" s="57">
        <v>5</v>
      </c>
      <c r="D31" s="57">
        <v>5</v>
      </c>
      <c r="E31" s="57">
        <v>5</v>
      </c>
      <c r="F31" s="17"/>
      <c r="O31" s="78"/>
      <c r="P31" s="79"/>
    </row>
    <row r="32" spans="1:145" s="3" customFormat="1" ht="27.75" customHeight="1">
      <c r="A32" s="10" t="s">
        <v>30</v>
      </c>
      <c r="B32" s="32" t="s">
        <v>31</v>
      </c>
      <c r="C32" s="56">
        <f>SUM(C33,C34,)</f>
        <v>2767.8</v>
      </c>
      <c r="D32" s="56">
        <f>SUM(D33,D34,)</f>
        <v>550</v>
      </c>
      <c r="E32" s="56">
        <f>SUM(E33,E34,)</f>
        <v>550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3" customFormat="1" ht="68.25" customHeight="1">
      <c r="A33" s="67" t="s">
        <v>36</v>
      </c>
      <c r="B33" s="9" t="s">
        <v>29</v>
      </c>
      <c r="C33" s="57">
        <v>2692.8</v>
      </c>
      <c r="D33" s="57">
        <v>500</v>
      </c>
      <c r="E33" s="57">
        <v>500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3" customFormat="1" ht="33" customHeight="1">
      <c r="A34" s="67" t="s">
        <v>62</v>
      </c>
      <c r="B34" s="9" t="s">
        <v>63</v>
      </c>
      <c r="C34" s="57">
        <v>75</v>
      </c>
      <c r="D34" s="57">
        <v>50</v>
      </c>
      <c r="E34" s="57">
        <v>50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2" customFormat="1" ht="14.25">
      <c r="A35" s="7" t="s">
        <v>9</v>
      </c>
      <c r="B35" s="31" t="s">
        <v>22</v>
      </c>
      <c r="C35" s="56">
        <v>1108.2</v>
      </c>
      <c r="D35" s="56">
        <v>1500</v>
      </c>
      <c r="E35" s="56">
        <v>1500</v>
      </c>
      <c r="F35" s="16"/>
    </row>
    <row r="36" spans="1:20" ht="20.25" customHeight="1">
      <c r="A36" s="7" t="s">
        <v>13</v>
      </c>
      <c r="B36" s="31" t="s">
        <v>14</v>
      </c>
      <c r="C36" s="56">
        <f>SUM(C37,C80,C81)</f>
        <v>360958.60000000003</v>
      </c>
      <c r="D36" s="56">
        <f>SUM(D37,D80)</f>
        <v>315414.09999999998</v>
      </c>
      <c r="E36" s="56">
        <f>SUM(E37,E80)</f>
        <v>314527.49999999994</v>
      </c>
      <c r="F36" s="17"/>
    </row>
    <row r="37" spans="1:20" ht="29.25" customHeight="1">
      <c r="A37" s="7" t="s">
        <v>15</v>
      </c>
      <c r="B37" s="10" t="s">
        <v>26</v>
      </c>
      <c r="C37" s="56">
        <f>SUM(C38,C42,C54,C74)</f>
        <v>360005.30000000005</v>
      </c>
      <c r="D37" s="56">
        <f>SUM(D38,D42,D54,D74)</f>
        <v>315414.09999999998</v>
      </c>
      <c r="E37" s="56">
        <f>SUM(E38,E42,E54,E74)</f>
        <v>314527.49999999994</v>
      </c>
      <c r="F37" s="17"/>
    </row>
    <row r="38" spans="1:20" ht="21" customHeight="1">
      <c r="A38" s="7" t="s">
        <v>65</v>
      </c>
      <c r="B38" s="10" t="s">
        <v>102</v>
      </c>
      <c r="C38" s="56">
        <f>C39+C40+C41</f>
        <v>96936.2</v>
      </c>
      <c r="D38" s="56">
        <f t="shared" ref="D38:E38" si="0">D39+D40+D41</f>
        <v>67070.399999999994</v>
      </c>
      <c r="E38" s="56">
        <f t="shared" si="0"/>
        <v>71654.3</v>
      </c>
      <c r="F38" s="17"/>
    </row>
    <row r="39" spans="1:20" ht="36" customHeight="1">
      <c r="A39" s="67" t="s">
        <v>105</v>
      </c>
      <c r="B39" s="9" t="s">
        <v>101</v>
      </c>
      <c r="C39" s="58">
        <v>77739.199999999997</v>
      </c>
      <c r="D39" s="60">
        <v>67070.399999999994</v>
      </c>
      <c r="E39" s="58">
        <v>71654.3</v>
      </c>
      <c r="F39" s="17"/>
    </row>
    <row r="40" spans="1:20" ht="30" customHeight="1">
      <c r="A40" s="67" t="s">
        <v>100</v>
      </c>
      <c r="B40" s="68" t="s">
        <v>99</v>
      </c>
      <c r="C40" s="58">
        <v>18442.2</v>
      </c>
      <c r="D40" s="58"/>
      <c r="E40" s="58"/>
      <c r="F40" s="17"/>
    </row>
    <row r="41" spans="1:20" ht="55.15" customHeight="1">
      <c r="A41" s="75" t="s">
        <v>153</v>
      </c>
      <c r="B41" s="72" t="s">
        <v>152</v>
      </c>
      <c r="C41" s="58">
        <v>754.8</v>
      </c>
      <c r="D41" s="58"/>
      <c r="E41" s="58"/>
      <c r="F41" s="17"/>
    </row>
    <row r="42" spans="1:20" ht="25.9" customHeight="1">
      <c r="A42" s="7" t="s">
        <v>66</v>
      </c>
      <c r="B42" s="10" t="s">
        <v>16</v>
      </c>
      <c r="C42" s="56">
        <f>SUM(C43:C53)</f>
        <v>46129.5</v>
      </c>
      <c r="D42" s="56">
        <f>SUM(D43:D53)</f>
        <v>34683.199999999997</v>
      </c>
      <c r="E42" s="56">
        <f>SUM(E43:E53)</f>
        <v>29545.200000000001</v>
      </c>
      <c r="F42" s="17"/>
    </row>
    <row r="43" spans="1:20" ht="44.45" customHeight="1">
      <c r="A43" s="8" t="s">
        <v>119</v>
      </c>
      <c r="B43" s="51" t="s">
        <v>120</v>
      </c>
      <c r="C43" s="57">
        <v>0</v>
      </c>
      <c r="D43" s="57">
        <v>0</v>
      </c>
      <c r="E43" s="57">
        <v>1680.6</v>
      </c>
      <c r="F43" s="17"/>
    </row>
    <row r="44" spans="1:20" ht="70.150000000000006" customHeight="1">
      <c r="A44" s="8" t="s">
        <v>122</v>
      </c>
      <c r="B44" s="52" t="s">
        <v>129</v>
      </c>
      <c r="C44" s="57">
        <v>1568.7</v>
      </c>
      <c r="D44" s="57">
        <v>4705.5</v>
      </c>
      <c r="E44" s="57">
        <v>1500</v>
      </c>
      <c r="F44" s="17"/>
    </row>
    <row r="45" spans="1:20" ht="60.6" customHeight="1">
      <c r="A45" s="8" t="s">
        <v>121</v>
      </c>
      <c r="B45" s="52" t="s">
        <v>134</v>
      </c>
      <c r="C45" s="57">
        <v>6339.6</v>
      </c>
      <c r="D45" s="57">
        <v>12520.4</v>
      </c>
      <c r="E45" s="57">
        <v>4789</v>
      </c>
    </row>
    <row r="46" spans="1:20" ht="56.25" customHeight="1">
      <c r="A46" s="8" t="s">
        <v>117</v>
      </c>
      <c r="B46" s="45" t="s">
        <v>118</v>
      </c>
      <c r="C46" s="57">
        <v>5663.4</v>
      </c>
      <c r="D46" s="57">
        <v>5447.3</v>
      </c>
      <c r="E46" s="57">
        <v>5600.5</v>
      </c>
      <c r="F46" s="17"/>
    </row>
    <row r="47" spans="1:20" ht="35.450000000000003" customHeight="1">
      <c r="A47" s="12" t="s">
        <v>130</v>
      </c>
      <c r="B47" s="53" t="s">
        <v>131</v>
      </c>
      <c r="C47" s="57">
        <v>227.2</v>
      </c>
      <c r="D47" s="57">
        <v>0</v>
      </c>
      <c r="E47" s="57">
        <v>0</v>
      </c>
      <c r="F47" s="17"/>
    </row>
    <row r="48" spans="1:20" ht="33" customHeight="1">
      <c r="A48" s="12" t="s">
        <v>114</v>
      </c>
      <c r="B48" s="47" t="s">
        <v>125</v>
      </c>
      <c r="C48" s="57">
        <v>134</v>
      </c>
      <c r="D48" s="57">
        <v>0</v>
      </c>
      <c r="E48" s="57">
        <v>0</v>
      </c>
      <c r="F48" s="17"/>
    </row>
    <row r="49" spans="1:6" ht="45.75" customHeight="1">
      <c r="A49" s="19" t="s">
        <v>84</v>
      </c>
      <c r="B49" s="44" t="s">
        <v>108</v>
      </c>
      <c r="C49" s="59">
        <v>13423</v>
      </c>
      <c r="D49" s="57">
        <v>0</v>
      </c>
      <c r="E49" s="57">
        <v>0</v>
      </c>
      <c r="F49" s="17"/>
    </row>
    <row r="50" spans="1:6" ht="45.75" customHeight="1">
      <c r="A50" s="19" t="s">
        <v>144</v>
      </c>
      <c r="B50" s="44" t="s">
        <v>145</v>
      </c>
      <c r="C50" s="59">
        <v>10400</v>
      </c>
      <c r="D50" s="57">
        <v>0</v>
      </c>
      <c r="E50" s="57">
        <v>0</v>
      </c>
      <c r="F50" s="17"/>
    </row>
    <row r="51" spans="1:6" ht="30.6" customHeight="1">
      <c r="A51" s="48" t="s">
        <v>115</v>
      </c>
      <c r="B51" s="39" t="s">
        <v>116</v>
      </c>
      <c r="C51" s="59">
        <v>3662.9</v>
      </c>
      <c r="D51" s="57">
        <v>3662.9</v>
      </c>
      <c r="E51" s="57">
        <v>3662.9</v>
      </c>
      <c r="F51" s="17"/>
    </row>
    <row r="52" spans="1:6" ht="45.75" customHeight="1">
      <c r="A52" s="46" t="s">
        <v>126</v>
      </c>
      <c r="B52" s="50" t="s">
        <v>128</v>
      </c>
      <c r="C52" s="30">
        <v>4340.1000000000004</v>
      </c>
      <c r="D52" s="30">
        <v>7525.9</v>
      </c>
      <c r="E52" s="30">
        <v>11666</v>
      </c>
      <c r="F52" s="17"/>
    </row>
    <row r="53" spans="1:6" ht="32.450000000000003" customHeight="1">
      <c r="A53" s="46" t="s">
        <v>127</v>
      </c>
      <c r="B53" s="50" t="s">
        <v>133</v>
      </c>
      <c r="C53" s="30">
        <v>370.6</v>
      </c>
      <c r="D53" s="57">
        <v>821.2</v>
      </c>
      <c r="E53" s="57">
        <v>646.20000000000005</v>
      </c>
      <c r="F53" s="17"/>
    </row>
    <row r="54" spans="1:6" ht="23.25" customHeight="1">
      <c r="A54" s="7" t="s">
        <v>67</v>
      </c>
      <c r="B54" s="42" t="s">
        <v>25</v>
      </c>
      <c r="C54" s="56">
        <f>SUM(C55,C56,C57,C58,C59,C60,C63,C64,C67,C68,C69,C70,C71,C72,C73,)</f>
        <v>213503.69999999998</v>
      </c>
      <c r="D54" s="56">
        <f>SUM(D55,D56,D57,D58,D59,D60,D63,D64,D67,D68,D69,D70,D71,D72,D73,)</f>
        <v>213285.40000000002</v>
      </c>
      <c r="E54" s="56">
        <f>SUM(E55,E56,E57,E58,E59,E60,E63,E64,E67,E68,E69,E70,E71,E72,E73,)</f>
        <v>212952.89999999997</v>
      </c>
      <c r="F54" s="17"/>
    </row>
    <row r="55" spans="1:6" ht="34.9" customHeight="1">
      <c r="A55" s="67" t="s">
        <v>68</v>
      </c>
      <c r="B55" s="45" t="s">
        <v>85</v>
      </c>
      <c r="C55" s="60">
        <v>157970.5</v>
      </c>
      <c r="D55" s="60">
        <v>157689.1</v>
      </c>
      <c r="E55" s="57">
        <v>157689.1</v>
      </c>
    </row>
    <row r="56" spans="1:6" ht="57.6" customHeight="1">
      <c r="A56" s="67" t="s">
        <v>69</v>
      </c>
      <c r="B56" s="45" t="s">
        <v>86</v>
      </c>
      <c r="C56" s="57">
        <v>337</v>
      </c>
      <c r="D56" s="57">
        <v>337</v>
      </c>
      <c r="E56" s="57">
        <v>337</v>
      </c>
    </row>
    <row r="57" spans="1:6" ht="36" customHeight="1">
      <c r="A57" s="13" t="s">
        <v>70</v>
      </c>
      <c r="B57" s="45" t="s">
        <v>87</v>
      </c>
      <c r="C57" s="58">
        <v>1002.4</v>
      </c>
      <c r="D57" s="58">
        <v>1028.7</v>
      </c>
      <c r="E57" s="58">
        <v>1056.8</v>
      </c>
    </row>
    <row r="58" spans="1:6" ht="67.150000000000006" customHeight="1">
      <c r="A58" s="13" t="s">
        <v>71</v>
      </c>
      <c r="B58" s="45" t="s">
        <v>88</v>
      </c>
      <c r="C58" s="57">
        <v>337</v>
      </c>
      <c r="D58" s="57">
        <v>337</v>
      </c>
      <c r="E58" s="57">
        <v>337</v>
      </c>
    </row>
    <row r="59" spans="1:6" ht="94.15" customHeight="1">
      <c r="A59" s="13" t="s">
        <v>72</v>
      </c>
      <c r="B59" s="45" t="s">
        <v>89</v>
      </c>
      <c r="C59" s="57">
        <v>337</v>
      </c>
      <c r="D59" s="57">
        <v>337</v>
      </c>
      <c r="E59" s="57">
        <v>337</v>
      </c>
    </row>
    <row r="60" spans="1:6" ht="54" customHeight="1">
      <c r="A60" s="13"/>
      <c r="B60" s="45" t="s">
        <v>92</v>
      </c>
      <c r="C60" s="57">
        <f>C61+C62</f>
        <v>2978.6</v>
      </c>
      <c r="D60" s="57">
        <f>D61+D62</f>
        <v>3092.2</v>
      </c>
      <c r="E60" s="57">
        <f>E61+E62</f>
        <v>3207.9</v>
      </c>
    </row>
    <row r="61" spans="1:6" ht="56.25" customHeight="1">
      <c r="A61" s="13" t="s">
        <v>73</v>
      </c>
      <c r="B61" s="45" t="s">
        <v>91</v>
      </c>
      <c r="C61" s="57">
        <v>2641.6</v>
      </c>
      <c r="D61" s="57">
        <v>2755.2</v>
      </c>
      <c r="E61" s="57">
        <v>2870.9</v>
      </c>
    </row>
    <row r="62" spans="1:6" ht="54" customHeight="1">
      <c r="A62" s="13" t="s">
        <v>74</v>
      </c>
      <c r="B62" s="45" t="s">
        <v>90</v>
      </c>
      <c r="C62" s="57">
        <v>337</v>
      </c>
      <c r="D62" s="57">
        <v>337</v>
      </c>
      <c r="E62" s="57">
        <v>337</v>
      </c>
    </row>
    <row r="63" spans="1:6" ht="64.150000000000006" customHeight="1">
      <c r="A63" s="13" t="s">
        <v>75</v>
      </c>
      <c r="B63" s="45" t="s">
        <v>93</v>
      </c>
      <c r="C63" s="57">
        <v>337</v>
      </c>
      <c r="D63" s="57">
        <v>337</v>
      </c>
      <c r="E63" s="57">
        <v>337</v>
      </c>
    </row>
    <row r="64" spans="1:6" ht="79.150000000000006" customHeight="1">
      <c r="A64" s="13"/>
      <c r="B64" s="68" t="s">
        <v>41</v>
      </c>
      <c r="C64" s="61">
        <f>C65+C66</f>
        <v>2240.7999999999997</v>
      </c>
      <c r="D64" s="61">
        <f>D65+D66</f>
        <v>2240.7999999999997</v>
      </c>
      <c r="E64" s="61">
        <f>E65+E66</f>
        <v>2240.7999999999997</v>
      </c>
    </row>
    <row r="65" spans="1:5" ht="48" customHeight="1">
      <c r="A65" s="13" t="s">
        <v>76</v>
      </c>
      <c r="B65" s="9" t="s">
        <v>64</v>
      </c>
      <c r="C65" s="57">
        <v>2097.1</v>
      </c>
      <c r="D65" s="57">
        <v>2097.1</v>
      </c>
      <c r="E65" s="57">
        <v>2097.1</v>
      </c>
    </row>
    <row r="66" spans="1:5" ht="72.599999999999994" customHeight="1">
      <c r="A66" s="13" t="s">
        <v>77</v>
      </c>
      <c r="B66" s="45" t="s">
        <v>94</v>
      </c>
      <c r="C66" s="57">
        <v>143.69999999999999</v>
      </c>
      <c r="D66" s="57">
        <v>143.69999999999999</v>
      </c>
      <c r="E66" s="57">
        <v>143.69999999999999</v>
      </c>
    </row>
    <row r="67" spans="1:5" ht="46.15" customHeight="1">
      <c r="A67" s="13" t="s">
        <v>78</v>
      </c>
      <c r="B67" s="45" t="s">
        <v>95</v>
      </c>
      <c r="C67" s="57">
        <v>337</v>
      </c>
      <c r="D67" s="57">
        <v>337</v>
      </c>
      <c r="E67" s="57">
        <v>337</v>
      </c>
    </row>
    <row r="68" spans="1:5" ht="69.75" customHeight="1">
      <c r="A68" s="8" t="s">
        <v>79</v>
      </c>
      <c r="B68" s="45" t="s">
        <v>96</v>
      </c>
      <c r="C68" s="57">
        <v>2852.6</v>
      </c>
      <c r="D68" s="57">
        <v>2852.6</v>
      </c>
      <c r="E68" s="57">
        <v>2852.6</v>
      </c>
    </row>
    <row r="69" spans="1:5" ht="61.15" customHeight="1">
      <c r="A69" s="8" t="s">
        <v>80</v>
      </c>
      <c r="B69" s="45" t="s">
        <v>111</v>
      </c>
      <c r="C69" s="57">
        <v>982.4</v>
      </c>
      <c r="D69" s="57">
        <v>982.4</v>
      </c>
      <c r="E69" s="57">
        <v>982.4</v>
      </c>
    </row>
    <row r="70" spans="1:5" ht="109.9" customHeight="1">
      <c r="A70" s="8" t="s">
        <v>81</v>
      </c>
      <c r="B70" s="45" t="s">
        <v>97</v>
      </c>
      <c r="C70" s="57">
        <v>111.9</v>
      </c>
      <c r="D70" s="57">
        <v>111.9</v>
      </c>
      <c r="E70" s="57">
        <v>111.9</v>
      </c>
    </row>
    <row r="71" spans="1:5" ht="47.45" customHeight="1">
      <c r="A71" s="13" t="s">
        <v>135</v>
      </c>
      <c r="B71" s="45" t="s">
        <v>136</v>
      </c>
      <c r="C71" s="60">
        <v>31482.5</v>
      </c>
      <c r="D71" s="60">
        <v>31405.7</v>
      </c>
      <c r="E71" s="57">
        <v>31405.7</v>
      </c>
    </row>
    <row r="72" spans="1:5" ht="57" customHeight="1">
      <c r="A72" s="8" t="s">
        <v>106</v>
      </c>
      <c r="B72" s="45" t="s">
        <v>155</v>
      </c>
      <c r="C72" s="57">
        <v>32.9</v>
      </c>
      <c r="D72" s="57">
        <v>32.9</v>
      </c>
      <c r="E72" s="57">
        <v>32.9</v>
      </c>
    </row>
    <row r="73" spans="1:5" ht="49.5" customHeight="1">
      <c r="A73" s="8" t="s">
        <v>112</v>
      </c>
      <c r="B73" s="47" t="s">
        <v>113</v>
      </c>
      <c r="C73" s="66">
        <v>12164.1</v>
      </c>
      <c r="D73" s="66">
        <v>12164.1</v>
      </c>
      <c r="E73" s="66">
        <v>11687.8</v>
      </c>
    </row>
    <row r="74" spans="1:5" ht="26.25" customHeight="1">
      <c r="A74" s="14" t="s">
        <v>82</v>
      </c>
      <c r="B74" s="43" t="s">
        <v>48</v>
      </c>
      <c r="C74" s="69">
        <f>SUM(C75:C78)</f>
        <v>3435.9</v>
      </c>
      <c r="D74" s="69">
        <f>SUM(D75:D77)</f>
        <v>375.1</v>
      </c>
      <c r="E74" s="69">
        <f>SUM(E75:E77)</f>
        <v>375.1</v>
      </c>
    </row>
    <row r="75" spans="1:5" ht="48.75" customHeight="1">
      <c r="A75" s="13" t="s">
        <v>83</v>
      </c>
      <c r="B75" s="62" t="s">
        <v>52</v>
      </c>
      <c r="C75" s="57"/>
      <c r="D75" s="57"/>
      <c r="E75" s="57"/>
    </row>
    <row r="76" spans="1:5" ht="49.9" customHeight="1">
      <c r="A76" s="19" t="s">
        <v>123</v>
      </c>
      <c r="B76" s="49" t="s">
        <v>124</v>
      </c>
      <c r="C76" s="57">
        <v>760.1</v>
      </c>
      <c r="D76" s="57">
        <v>375.1</v>
      </c>
      <c r="E76" s="57">
        <v>375.1</v>
      </c>
    </row>
    <row r="77" spans="1:5" ht="43.9" customHeight="1">
      <c r="A77" s="48" t="s">
        <v>146</v>
      </c>
      <c r="B77" s="52" t="s">
        <v>147</v>
      </c>
      <c r="C77" s="57">
        <v>1175.8</v>
      </c>
      <c r="D77" s="57">
        <v>0</v>
      </c>
      <c r="E77" s="57">
        <v>0</v>
      </c>
    </row>
    <row r="78" spans="1:5" ht="45.6" customHeight="1">
      <c r="A78" s="70" t="s">
        <v>149</v>
      </c>
      <c r="B78" s="71" t="s">
        <v>150</v>
      </c>
      <c r="C78" s="57">
        <v>1500</v>
      </c>
      <c r="D78" s="57"/>
      <c r="E78" s="57"/>
    </row>
    <row r="79" spans="1:5" ht="19.149999999999999" customHeight="1">
      <c r="A79" s="55" t="s">
        <v>139</v>
      </c>
      <c r="B79" s="31" t="s">
        <v>140</v>
      </c>
      <c r="C79" s="56">
        <f>C80</f>
        <v>1200</v>
      </c>
      <c r="D79" s="56">
        <f>D80</f>
        <v>0</v>
      </c>
      <c r="E79" s="56">
        <f>E80</f>
        <v>0</v>
      </c>
    </row>
    <row r="80" spans="1:5" ht="19.899999999999999" customHeight="1">
      <c r="A80" s="19" t="s">
        <v>137</v>
      </c>
      <c r="B80" s="73" t="s">
        <v>138</v>
      </c>
      <c r="C80" s="57">
        <v>1200</v>
      </c>
      <c r="D80" s="57">
        <v>0</v>
      </c>
      <c r="E80" s="57">
        <v>0</v>
      </c>
    </row>
    <row r="81" spans="1:5" ht="30" customHeight="1">
      <c r="A81" s="55" t="s">
        <v>151</v>
      </c>
      <c r="B81" s="74" t="s">
        <v>154</v>
      </c>
      <c r="C81" s="56">
        <v>-246.7</v>
      </c>
      <c r="D81" s="56"/>
      <c r="E81" s="56"/>
    </row>
    <row r="82" spans="1:5" ht="19.899999999999999" customHeight="1">
      <c r="A82" s="19"/>
      <c r="B82" s="54"/>
      <c r="C82" s="57"/>
      <c r="D82" s="57"/>
      <c r="E82" s="57"/>
    </row>
    <row r="83" spans="1:5" ht="20.25" customHeight="1">
      <c r="A83" s="15"/>
      <c r="B83" s="33" t="s">
        <v>3</v>
      </c>
      <c r="C83" s="56">
        <v>434281.5</v>
      </c>
      <c r="D83" s="56">
        <f>SUM(D8,D36)</f>
        <v>392165.1</v>
      </c>
      <c r="E83" s="56">
        <f>SUM(E8,E36)</f>
        <v>395124.49999999994</v>
      </c>
    </row>
    <row r="84" spans="1:5" ht="21.75" hidden="1" customHeight="1">
      <c r="A84" s="37"/>
      <c r="B84" s="38"/>
      <c r="C84" s="17"/>
      <c r="D84" s="17"/>
      <c r="E84" s="17"/>
    </row>
    <row r="85" spans="1:5" ht="0.75" hidden="1" customHeight="1">
      <c r="C85" s="17"/>
      <c r="D85" s="17"/>
      <c r="E85" s="17"/>
    </row>
    <row r="86" spans="1:5" ht="3" hidden="1" customHeight="1">
      <c r="A86" s="6"/>
      <c r="C86" s="17"/>
      <c r="D86" s="17"/>
      <c r="E86" s="17"/>
    </row>
    <row r="87" spans="1:5">
      <c r="A87" s="6"/>
      <c r="C87" s="17"/>
      <c r="D87" s="17"/>
      <c r="E87" s="17"/>
    </row>
    <row r="88" spans="1:5" ht="18.75">
      <c r="A88" s="6"/>
      <c r="B88" s="64"/>
      <c r="C88" s="17"/>
      <c r="D88" s="17"/>
      <c r="E88" s="17"/>
    </row>
    <row r="89" spans="1:5" ht="18.75">
      <c r="A89" s="6"/>
      <c r="B89" s="65"/>
      <c r="C89" s="17"/>
      <c r="D89" s="17"/>
      <c r="E89" s="17"/>
    </row>
    <row r="90" spans="1:5">
      <c r="A90" s="6"/>
    </row>
    <row r="91" spans="1:5">
      <c r="A91" s="6"/>
    </row>
    <row r="92" spans="1:5">
      <c r="A92" s="6"/>
    </row>
    <row r="93" spans="1:5">
      <c r="A93" s="6"/>
    </row>
    <row r="94" spans="1:5">
      <c r="A94" s="6"/>
    </row>
    <row r="95" spans="1:5">
      <c r="A95" s="6"/>
    </row>
    <row r="96" spans="1:5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2022-01-20T11:51:40Z</cp:lastPrinted>
  <dcterms:created xsi:type="dcterms:W3CDTF">2004-12-22T10:13:24Z</dcterms:created>
  <dcterms:modified xsi:type="dcterms:W3CDTF">2022-02-28T10:59:27Z</dcterms:modified>
</cp:coreProperties>
</file>