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Лист1!$A$1:$E$71</definedName>
  </definedNames>
  <calcPr calcId="124519" iterate="1"/>
</workbook>
</file>

<file path=xl/calcChain.xml><?xml version="1.0" encoding="utf-8"?>
<calcChain xmlns="http://schemas.openxmlformats.org/spreadsheetml/2006/main">
  <c r="E63" i="1"/>
  <c r="D63"/>
  <c r="C63"/>
  <c r="E38"/>
  <c r="D38"/>
  <c r="C38"/>
  <c r="E21" l="1"/>
  <c r="D21"/>
  <c r="C21"/>
  <c r="C30" l="1"/>
  <c r="C67"/>
  <c r="E41" l="1"/>
  <c r="D41"/>
  <c r="C41"/>
  <c r="E30" l="1"/>
  <c r="D30"/>
  <c r="E12"/>
  <c r="D12"/>
  <c r="C12"/>
  <c r="E50"/>
  <c r="D50"/>
  <c r="C50"/>
  <c r="C44" s="1"/>
  <c r="E44" l="1"/>
  <c r="E37" s="1"/>
  <c r="E36" s="1"/>
  <c r="D44"/>
  <c r="D37" s="1"/>
  <c r="D36" s="1"/>
  <c r="C37"/>
  <c r="C36" s="1"/>
  <c r="E27"/>
  <c r="D27"/>
  <c r="E20"/>
  <c r="D20"/>
  <c r="C20"/>
  <c r="C27"/>
  <c r="E17"/>
  <c r="D17"/>
  <c r="C17"/>
  <c r="E10"/>
  <c r="D10"/>
  <c r="C10"/>
  <c r="E8"/>
  <c r="D8"/>
  <c r="C8"/>
  <c r="D7" l="1"/>
  <c r="E7"/>
  <c r="D19"/>
  <c r="C19"/>
  <c r="E19"/>
  <c r="C7"/>
  <c r="D6" l="1"/>
  <c r="D69" s="1"/>
  <c r="E6"/>
  <c r="E69" s="1"/>
  <c r="C6"/>
  <c r="C69" s="1"/>
</calcChain>
</file>

<file path=xl/sharedStrings.xml><?xml version="1.0" encoding="utf-8"?>
<sst xmlns="http://schemas.openxmlformats.org/spreadsheetml/2006/main" count="132" uniqueCount="132">
  <si>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</si>
  <si>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</si>
  <si>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</si>
  <si>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</si>
  <si>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</si>
  <si>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</si>
  <si>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</si>
  <si>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</si>
  <si>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</si>
  <si>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</si>
  <si>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</si>
  <si>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</si>
  <si>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</si>
  <si>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</si>
  <si>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</si>
  <si>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</si>
  <si>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</si>
  <si>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</si>
  <si>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</si>
  <si>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</si>
  <si>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</si>
  <si>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</si>
  <si>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</si>
  <si>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</si>
  <si>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</si>
  <si>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</si>
  <si>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</si>
  <si>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</si>
  <si>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</si>
  <si>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</si>
  <si>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</si>
  <si>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</si>
  <si>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</si>
  <si>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</si>
  <si>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</si>
  <si>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</si>
  <si>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</si>
  <si>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</si>
  <si>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</si>
  <si>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</si>
  <si>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</si>
  <si>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</si>
  <si>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</si>
  <si>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</si>
  <si>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</si>
  <si>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</si>
  <si>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</si>
  <si>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</si>
  <si>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</si>
  <si>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</si>
  <si>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</si>
  <si>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</si>
  <si>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</si>
  <si>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</si>
  <si>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</si>
  <si>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</si>
  <si>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</si>
  <si>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</si>
  <si>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</si>
  <si>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</si>
  <si>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</si>
  <si>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</si>
  <si>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</si>
  <si>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</si>
  <si>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</si>
  <si>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</si>
  <si>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2 02 15000 00 0000 150</t>
  </si>
  <si>
    <t>2 02 20000 00 0000 150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</si>
  <si>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</si>
  <si>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</si>
  <si>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</si>
  <si>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</si>
  <si>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</si>
  <si>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</si>
  <si>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</si>
  <si>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</si>
  <si>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</si>
  <si>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</si>
  <si>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</si>
  <si>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</si>
  <si>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</si>
  <si>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</si>
  <si>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</si>
  <si>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>2 02 40000 00 0000 150</t>
  </si>
  <si>
    <t>2 02 40014 05 0000 150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</si>
  <si>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</si>
  <si>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</si>
  <si>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</si>
  <si>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</si>
  <si>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</si>
  <si>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</si>
  <si>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</si>
  <si>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</si>
  <si>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</si>
  <si>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</si>
  <si>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</si>
  <si>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</si>
  <si>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</si>
  <si>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</si>
  <si>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</si>
  <si>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</si>
  <si>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</si>
  <si>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</si>
  <si>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субъектов РФ и муниципальных образований</t>
  </si>
  <si>
    <t>2 02 15001 05 0000 150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</si>
  <si>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животных без владельцев</t>
  </si>
  <si>
    <t xml:space="preserve">2 02 30024 05 0043 150 </t>
  </si>
  <si>
    <t>2023 год</t>
  </si>
  <si>
    <t xml:space="preserve">Cубсидии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
</t>
  </si>
  <si>
    <t>1 06 04012 02 0000 110</t>
  </si>
  <si>
    <t xml:space="preserve">Транспортный налог 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</si>
  <si>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</si>
  <si>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1 05 04020 02 0000 110</t>
  </si>
  <si>
    <t xml:space="preserve">2 02 30024 05 0037 150 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</si>
  <si>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</si>
  <si>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2 07 05030 05 0000 150</t>
  </si>
  <si>
    <t>Прочие безвозмездные поступления в бюджет муниципального района</t>
  </si>
  <si>
    <t>2 07 00000 00 0000 150</t>
  </si>
  <si>
    <t xml:space="preserve">Прочие безвозмездные поступления </t>
  </si>
  <si>
    <t>1 14 06013 05 0000 430</t>
  </si>
  <si>
    <t>1 14 06025 13 0000 430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</si>
  <si>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</si>
  <si>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</t>
  </si>
  <si>
    <t xml:space="preserve"> Поступление доходов районного бюджета  на 2022 год и на плановый период 2023 и 2024 годов</t>
  </si>
  <si>
    <t>2024 год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</si>
  <si>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</si>
  <si>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</si>
  <si>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</si>
  <si>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</si>
  <si>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2 02 49999 05 0047 150</t>
  </si>
  <si>
    <r>
  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(дополнительное образование детей в сфере образования) </t>
    </r>
    <r>
      <rPr>
        <sz val="11"/>
        <color rgb="FF000000"/>
        <rFont val="Times New Roman"/>
        <family val="1"/>
        <charset val="204"/>
      </rPr>
      <t xml:space="preserve">  </t>
    </r>
  </si>
  <si>
    <t>Приложение 1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</si>
</sst>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4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0" fillId="0" borderId="3" xfId="0" applyNumberFormat="1" applyBorder="1" applyAlignment="1"/>
    <xf numFmtId="0" fontId="0" fillId="0" borderId="4" xfId="0" applyBorder="1"/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/>
    <xf numFmtId="0" fontId="2" fillId="0" borderId="1" xfId="0" applyFont="1" applyBorder="1" applyAlignment="1">
      <alignment horizontal="justify"/>
    </xf>
    <xf numFmtId="1" fontId="3" fillId="0" borderId="1" xfId="0" applyNumberFormat="1" applyFont="1" applyFill="1" applyBorder="1" applyAlignment="1">
      <alignment horizontal="left" wrapText="1" shrinkToFit="1"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vertical="top" wrapText="1" shrinkToFit="1"/>
    </xf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4" fontId="4" fillId="3" borderId="1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justify"/>
    </xf>
    <xf numFmtId="164" fontId="3" fillId="0" borderId="1" xfId="0" applyNumberFormat="1" applyFont="1" applyFill="1" applyBorder="1" applyAlignment="1">
      <alignment horizontal="center" wrapText="1" shrinkToFi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0" fontId="2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86"/>
  <sheetViews>
    <sheetView tabSelected="1" zoomScaleSheetLayoutView="100" workbookViewId="0">
      <selection activeCell="P9" sqref="P9"/>
    </sheetView>
  </sheetViews>
  <sheetFormatPr defaultRowHeight="12.75"/>
  <cols>
    <col min="1" max="1" width="23.85546875" style="1" customWidth="1"/>
    <col min="2" max="2" width="82.28515625" customWidth="1"/>
    <col min="3" max="3" width="13" customWidth="1"/>
    <col min="4" max="4" width="12.85546875" customWidth="1"/>
    <col min="5" max="5" width="12" customWidth="1"/>
    <col min="12" max="12" width="8.85546875" customWidth="1"/>
    <col min="13" max="14" width="9.140625" hidden="1" customWidth="1"/>
  </cols>
  <sheetData>
    <row r="1" spans="1:143" ht="47.25" customHeight="1">
      <c r="A1" s="5"/>
      <c r="B1" s="21"/>
      <c r="C1" s="22" t="s">
        <v>131</v>
      </c>
      <c r="D1" s="22"/>
      <c r="E1" s="22"/>
    </row>
    <row r="2" spans="1:143" ht="15" customHeight="1">
      <c r="A2" s="5"/>
      <c r="B2" s="66"/>
      <c r="C2" s="73"/>
      <c r="D2" s="73"/>
      <c r="E2" s="22"/>
    </row>
    <row r="3" spans="1:143" ht="15.75" customHeight="1">
      <c r="A3" s="70" t="s">
        <v>123</v>
      </c>
      <c r="B3" s="71"/>
      <c r="C3" s="72"/>
      <c r="D3" s="72"/>
      <c r="E3" s="72"/>
    </row>
    <row r="4" spans="1:143" ht="27.75" customHeight="1">
      <c r="A4" s="24"/>
      <c r="B4" s="63" t="s">
        <v>122</v>
      </c>
      <c r="C4" s="23"/>
      <c r="D4" s="23"/>
      <c r="E4" s="25" t="s">
        <v>55</v>
      </c>
    </row>
    <row r="5" spans="1:143" ht="30.75" customHeight="1">
      <c r="A5" s="26" t="s">
        <v>56</v>
      </c>
      <c r="B5" s="27" t="s">
        <v>0</v>
      </c>
      <c r="C5" s="28" t="s">
        <v>99</v>
      </c>
      <c r="D5" s="28" t="s">
        <v>107</v>
      </c>
      <c r="E5" s="28" t="s">
        <v>124</v>
      </c>
      <c r="F5" s="18"/>
    </row>
    <row r="6" spans="1:143" s="4" customFormat="1" ht="14.25">
      <c r="A6" s="8" t="s">
        <v>5</v>
      </c>
      <c r="B6" s="29" t="s">
        <v>11</v>
      </c>
      <c r="C6" s="53">
        <f>SUM(C7,C19)</f>
        <v>73295</v>
      </c>
      <c r="D6" s="53">
        <f>SUM(D7,D19)</f>
        <v>76751</v>
      </c>
      <c r="E6" s="53">
        <f>SUM(E7,E19)</f>
        <v>80597.000000000015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</row>
    <row r="7" spans="1:143" s="4" customFormat="1" ht="15">
      <c r="A7" s="7"/>
      <c r="B7" s="29" t="s">
        <v>23</v>
      </c>
      <c r="C7" s="53">
        <f>SUM(C8,C12,C17,C11)</f>
        <v>68723.100000000006</v>
      </c>
      <c r="D7" s="53">
        <f>SUM(D8,D12,D17,D11)</f>
        <v>72163</v>
      </c>
      <c r="E7" s="53">
        <f>SUM(E8,E12,E17,E11)</f>
        <v>75992.200000000012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</row>
    <row r="8" spans="1:143" s="3" customFormat="1" ht="14.25">
      <c r="A8" s="20" t="s">
        <v>6</v>
      </c>
      <c r="B8" s="29" t="s">
        <v>4</v>
      </c>
      <c r="C8" s="53">
        <f>SUM(C9)</f>
        <v>34495</v>
      </c>
      <c r="D8" s="53">
        <f>SUM(D9)</f>
        <v>37013</v>
      </c>
      <c r="E8" s="53">
        <f>SUM(E9)</f>
        <v>39788.9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</row>
    <row r="9" spans="1:143" ht="15">
      <c r="A9" s="13" t="s">
        <v>34</v>
      </c>
      <c r="B9" s="9" t="s">
        <v>27</v>
      </c>
      <c r="C9" s="54">
        <v>34495</v>
      </c>
      <c r="D9" s="54">
        <v>37013</v>
      </c>
      <c r="E9" s="54">
        <v>39788.9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</row>
    <row r="10" spans="1:143" ht="27.75" customHeight="1">
      <c r="A10" s="12" t="s">
        <v>43</v>
      </c>
      <c r="B10" s="33" t="s">
        <v>44</v>
      </c>
      <c r="C10" s="53">
        <f>C11</f>
        <v>4944</v>
      </c>
      <c r="D10" s="53">
        <f>D11</f>
        <v>5098.2</v>
      </c>
      <c r="E10" s="53">
        <f>E11</f>
        <v>5251.1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</row>
    <row r="11" spans="1:143" ht="33.75" customHeight="1">
      <c r="A11" s="12" t="s">
        <v>42</v>
      </c>
      <c r="B11" s="10" t="s">
        <v>45</v>
      </c>
      <c r="C11" s="54">
        <v>4944</v>
      </c>
      <c r="D11" s="54">
        <v>5098.2</v>
      </c>
      <c r="E11" s="54">
        <v>5251.1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</row>
    <row r="12" spans="1:143" s="3" customFormat="1" ht="14.25">
      <c r="A12" s="8" t="s">
        <v>7</v>
      </c>
      <c r="B12" s="29" t="s">
        <v>1</v>
      </c>
      <c r="C12" s="53">
        <f>SUM(C13:C14,C16,C15)</f>
        <v>26984.1</v>
      </c>
      <c r="D12" s="53">
        <f>SUM(D13:D14,D16,D15)</f>
        <v>27701.800000000003</v>
      </c>
      <c r="E12" s="53">
        <f>SUM(E13:E14,E16,E15)</f>
        <v>28552.199999999997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</row>
    <row r="13" spans="1:143" ht="14.25" customHeight="1">
      <c r="A13" s="7" t="s">
        <v>57</v>
      </c>
      <c r="B13" s="10" t="s">
        <v>19</v>
      </c>
      <c r="C13" s="54">
        <v>70</v>
      </c>
      <c r="D13" s="54">
        <v>70</v>
      </c>
      <c r="E13" s="54">
        <v>70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</row>
    <row r="14" spans="1:143" ht="15">
      <c r="A14" s="7" t="s">
        <v>58</v>
      </c>
      <c r="B14" s="9" t="s">
        <v>2</v>
      </c>
      <c r="C14" s="54">
        <v>9835</v>
      </c>
      <c r="D14" s="54">
        <v>10326.700000000001</v>
      </c>
      <c r="E14" s="54">
        <v>10946.3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</row>
    <row r="15" spans="1:143" ht="15">
      <c r="A15" s="40" t="s">
        <v>109</v>
      </c>
      <c r="B15" s="9" t="s">
        <v>110</v>
      </c>
      <c r="C15" s="54">
        <v>15828.7</v>
      </c>
      <c r="D15" s="54">
        <v>16034.4</v>
      </c>
      <c r="E15" s="54">
        <v>16245.3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</row>
    <row r="16" spans="1:143" ht="15">
      <c r="A16" s="50" t="s">
        <v>112</v>
      </c>
      <c r="B16" s="9" t="s">
        <v>51</v>
      </c>
      <c r="C16" s="54">
        <v>1250.4000000000001</v>
      </c>
      <c r="D16" s="54">
        <v>1270.7</v>
      </c>
      <c r="E16" s="54">
        <v>1290.5999999999999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</row>
    <row r="17" spans="1:143" s="2" customFormat="1" ht="17.25" customHeight="1">
      <c r="A17" s="8" t="s">
        <v>8</v>
      </c>
      <c r="B17" s="29" t="s">
        <v>12</v>
      </c>
      <c r="C17" s="53">
        <f>C18</f>
        <v>2300</v>
      </c>
      <c r="D17" s="53">
        <f>D18</f>
        <v>2350</v>
      </c>
      <c r="E17" s="53">
        <f>E18</f>
        <v>2400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</row>
    <row r="18" spans="1:143" s="2" customFormat="1" ht="32.25" customHeight="1">
      <c r="A18" s="8" t="s">
        <v>60</v>
      </c>
      <c r="B18" s="10" t="s">
        <v>61</v>
      </c>
      <c r="C18" s="54">
        <v>2300</v>
      </c>
      <c r="D18" s="54">
        <v>2350</v>
      </c>
      <c r="E18" s="54">
        <v>2400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</row>
    <row r="19" spans="1:143" s="2" customFormat="1" ht="14.25">
      <c r="A19" s="8"/>
      <c r="B19" s="29" t="s">
        <v>24</v>
      </c>
      <c r="C19" s="53">
        <f>SUM(C20,C27,C29,C30,C35)</f>
        <v>4571.8999999999996</v>
      </c>
      <c r="D19" s="53">
        <f>SUM(D20,D27,D29,D30,D35)</f>
        <v>4588</v>
      </c>
      <c r="E19" s="53">
        <f>SUM(E20,E27,E29,E30,E35)</f>
        <v>4604.8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</row>
    <row r="20" spans="1:143" s="2" customFormat="1" ht="28.5">
      <c r="A20" s="8" t="s">
        <v>59</v>
      </c>
      <c r="B20" s="30" t="s">
        <v>35</v>
      </c>
      <c r="C20" s="53">
        <f>SUM(,C21,C26)</f>
        <v>2114</v>
      </c>
      <c r="D20" s="53">
        <f>SUM(,D21,D26)</f>
        <v>2114</v>
      </c>
      <c r="E20" s="53">
        <f>SUM(,E21,E26)</f>
        <v>2114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</row>
    <row r="21" spans="1:143" s="4" customFormat="1" ht="63" customHeight="1">
      <c r="A21" s="7" t="s">
        <v>10</v>
      </c>
      <c r="B21" s="10" t="s">
        <v>21</v>
      </c>
      <c r="C21" s="54">
        <f>SUM(C22,C24,C25,C23,)</f>
        <v>1988</v>
      </c>
      <c r="D21" s="54">
        <f>SUM(D22,D24,D25,D23,)</f>
        <v>1988</v>
      </c>
      <c r="E21" s="54">
        <f>SUM(E22,E24,E25,E23,)</f>
        <v>1988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</row>
    <row r="22" spans="1:143" ht="61.9" customHeight="1">
      <c r="A22" s="7" t="s">
        <v>54</v>
      </c>
      <c r="B22" s="39" t="s">
        <v>62</v>
      </c>
      <c r="C22" s="54">
        <v>478</v>
      </c>
      <c r="D22" s="54">
        <v>478</v>
      </c>
      <c r="E22" s="54">
        <v>478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</row>
    <row r="23" spans="1:143" ht="56.45" customHeight="1">
      <c r="A23" s="7" t="s">
        <v>47</v>
      </c>
      <c r="B23" s="34" t="s">
        <v>46</v>
      </c>
      <c r="C23" s="54">
        <v>850</v>
      </c>
      <c r="D23" s="54">
        <v>850</v>
      </c>
      <c r="E23" s="54">
        <v>850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</row>
    <row r="24" spans="1:143" ht="42.6" customHeight="1">
      <c r="A24" s="7" t="s">
        <v>18</v>
      </c>
      <c r="B24" s="35" t="s">
        <v>28</v>
      </c>
      <c r="C24" s="54">
        <v>160</v>
      </c>
      <c r="D24" s="54">
        <v>160</v>
      </c>
      <c r="E24" s="54">
        <v>160</v>
      </c>
      <c r="F24" s="18"/>
    </row>
    <row r="25" spans="1:143" ht="30" customHeight="1">
      <c r="A25" s="7" t="s">
        <v>49</v>
      </c>
      <c r="B25" s="38" t="s">
        <v>50</v>
      </c>
      <c r="C25" s="54">
        <v>500</v>
      </c>
      <c r="D25" s="54">
        <v>500</v>
      </c>
      <c r="E25" s="54">
        <v>500</v>
      </c>
      <c r="F25" s="18"/>
    </row>
    <row r="26" spans="1:143" ht="30" customHeight="1">
      <c r="A26" s="7" t="s">
        <v>37</v>
      </c>
      <c r="B26" s="35" t="s">
        <v>38</v>
      </c>
      <c r="C26" s="54">
        <v>126</v>
      </c>
      <c r="D26" s="54">
        <v>126</v>
      </c>
      <c r="E26" s="54">
        <v>126</v>
      </c>
      <c r="F26" s="18"/>
    </row>
    <row r="27" spans="1:143" ht="16.5" customHeight="1">
      <c r="A27" s="11" t="s">
        <v>17</v>
      </c>
      <c r="B27" s="30" t="s">
        <v>20</v>
      </c>
      <c r="C27" s="53">
        <f>SUM(C28)</f>
        <v>402.9</v>
      </c>
      <c r="D27" s="53">
        <f>SUM(D28)</f>
        <v>419</v>
      </c>
      <c r="E27" s="53">
        <f>SUM(E28)</f>
        <v>435.8</v>
      </c>
      <c r="F27" s="18"/>
    </row>
    <row r="28" spans="1:143" ht="18" customHeight="1">
      <c r="A28" s="10" t="s">
        <v>32</v>
      </c>
      <c r="B28" s="31" t="s">
        <v>33</v>
      </c>
      <c r="C28" s="54">
        <v>402.9</v>
      </c>
      <c r="D28" s="54">
        <v>419</v>
      </c>
      <c r="E28" s="54">
        <v>435.8</v>
      </c>
      <c r="F28" s="18"/>
    </row>
    <row r="29" spans="1:143" ht="16.149999999999999" customHeight="1">
      <c r="A29" s="12" t="s">
        <v>39</v>
      </c>
      <c r="B29" s="12" t="s">
        <v>40</v>
      </c>
      <c r="C29" s="54">
        <v>5</v>
      </c>
      <c r="D29" s="54">
        <v>5</v>
      </c>
      <c r="E29" s="54">
        <v>5</v>
      </c>
      <c r="F29" s="18"/>
    </row>
    <row r="30" spans="1:143" s="3" customFormat="1" ht="18" customHeight="1">
      <c r="A30" s="11" t="s">
        <v>30</v>
      </c>
      <c r="B30" s="30" t="s">
        <v>31</v>
      </c>
      <c r="C30" s="53">
        <f>SUM(C31,C32,C33,C34)</f>
        <v>550</v>
      </c>
      <c r="D30" s="53">
        <f>SUM(D31,D32,D34)</f>
        <v>550</v>
      </c>
      <c r="E30" s="53">
        <f>SUM(E31,E32,E34)</f>
        <v>550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43" s="3" customFormat="1" ht="55.9" customHeight="1">
      <c r="A31" s="7" t="s">
        <v>36</v>
      </c>
      <c r="B31" s="10" t="s">
        <v>29</v>
      </c>
      <c r="C31" s="54">
        <v>500</v>
      </c>
      <c r="D31" s="54">
        <v>500</v>
      </c>
      <c r="E31" s="54">
        <v>500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43" s="3" customFormat="1" ht="28.9" customHeight="1">
      <c r="A32" s="7" t="s">
        <v>63</v>
      </c>
      <c r="B32" s="10" t="s">
        <v>64</v>
      </c>
      <c r="C32" s="54">
        <v>50</v>
      </c>
      <c r="D32" s="54">
        <v>50</v>
      </c>
      <c r="E32" s="54">
        <v>50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3" customFormat="1" ht="43.9" customHeight="1">
      <c r="A33" s="61" t="s">
        <v>120</v>
      </c>
      <c r="B33" s="62" t="s">
        <v>121</v>
      </c>
      <c r="C33" s="54"/>
      <c r="D33" s="54"/>
      <c r="E33" s="54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s="3" customFormat="1" ht="27.75" customHeight="1">
      <c r="A34" s="60" t="s">
        <v>119</v>
      </c>
      <c r="B34" s="10" t="s">
        <v>52</v>
      </c>
      <c r="C34" s="54"/>
      <c r="D34" s="53"/>
      <c r="E34" s="53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s="2" customFormat="1" ht="14.25">
      <c r="A35" s="8" t="s">
        <v>9</v>
      </c>
      <c r="B35" s="29" t="s">
        <v>22</v>
      </c>
      <c r="C35" s="53">
        <v>1500</v>
      </c>
      <c r="D35" s="53">
        <v>1500</v>
      </c>
      <c r="E35" s="53">
        <v>1500</v>
      </c>
      <c r="F35" s="17"/>
    </row>
    <row r="36" spans="1:18" ht="20.25" customHeight="1">
      <c r="A36" s="8" t="s">
        <v>13</v>
      </c>
      <c r="B36" s="29" t="s">
        <v>14</v>
      </c>
      <c r="C36" s="53">
        <f>SUM(C37,C68)</f>
        <v>307816.59999999998</v>
      </c>
      <c r="D36" s="53">
        <f>SUM(D37,D68)</f>
        <v>268238</v>
      </c>
      <c r="E36" s="53">
        <f>SUM(E37,E68)</f>
        <v>272840</v>
      </c>
      <c r="F36" s="18"/>
    </row>
    <row r="37" spans="1:18" ht="29.25" customHeight="1">
      <c r="A37" s="8" t="s">
        <v>15</v>
      </c>
      <c r="B37" s="11" t="s">
        <v>26</v>
      </c>
      <c r="C37" s="53">
        <f>SUM(C38,C41,C44,C63)</f>
        <v>306616.59999999998</v>
      </c>
      <c r="D37" s="53">
        <f>SUM(D38,D41,D44,D63)</f>
        <v>268238</v>
      </c>
      <c r="E37" s="53">
        <f>SUM(E38,E41,E44,E63)</f>
        <v>272840</v>
      </c>
      <c r="F37" s="18"/>
    </row>
    <row r="38" spans="1:18" ht="21" customHeight="1">
      <c r="A38" s="8" t="s">
        <v>66</v>
      </c>
      <c r="B38" s="11" t="s">
        <v>103</v>
      </c>
      <c r="C38" s="53">
        <f>C39+C40</f>
        <v>87935.900000000009</v>
      </c>
      <c r="D38" s="53">
        <f>D39+D40</f>
        <v>66789.2</v>
      </c>
      <c r="E38" s="53">
        <f>E39+E40</f>
        <v>71249.100000000006</v>
      </c>
      <c r="F38" s="18"/>
    </row>
    <row r="39" spans="1:18" ht="36" customHeight="1">
      <c r="A39" s="41" t="s">
        <v>104</v>
      </c>
      <c r="B39" s="10" t="s">
        <v>102</v>
      </c>
      <c r="C39" s="55">
        <v>76304.100000000006</v>
      </c>
      <c r="D39" s="55">
        <v>66789.2</v>
      </c>
      <c r="E39" s="55">
        <v>71249.100000000006</v>
      </c>
      <c r="F39" s="18"/>
    </row>
    <row r="40" spans="1:18" ht="34.5" customHeight="1">
      <c r="A40" s="41" t="s">
        <v>101</v>
      </c>
      <c r="B40" s="42" t="s">
        <v>100</v>
      </c>
      <c r="C40" s="55">
        <v>11631.8</v>
      </c>
      <c r="D40" s="55">
        <v>0</v>
      </c>
      <c r="E40" s="55">
        <v>0</v>
      </c>
      <c r="F40" s="18"/>
    </row>
    <row r="41" spans="1:18" ht="22.15" customHeight="1">
      <c r="A41" s="8" t="s">
        <v>67</v>
      </c>
      <c r="B41" s="11" t="s">
        <v>16</v>
      </c>
      <c r="C41" s="53">
        <f>SUM(C42:C43)</f>
        <v>16865.8</v>
      </c>
      <c r="D41" s="53">
        <f>SUM(D42:D43)</f>
        <v>0</v>
      </c>
      <c r="E41" s="53">
        <f>SUM(E42:E43)</f>
        <v>0</v>
      </c>
      <c r="F41" s="18"/>
    </row>
    <row r="42" spans="1:18" ht="45.75" customHeight="1">
      <c r="A42" s="19" t="s">
        <v>85</v>
      </c>
      <c r="B42" s="45" t="s">
        <v>108</v>
      </c>
      <c r="C42" s="56">
        <v>13423</v>
      </c>
      <c r="D42" s="54">
        <v>0</v>
      </c>
      <c r="E42" s="54">
        <v>0</v>
      </c>
      <c r="F42" s="18"/>
    </row>
    <row r="43" spans="1:18" ht="36" customHeight="1">
      <c r="A43" s="19" t="s">
        <v>125</v>
      </c>
      <c r="B43" s="45" t="s">
        <v>126</v>
      </c>
      <c r="C43" s="56">
        <v>3442.8</v>
      </c>
      <c r="D43" s="54">
        <v>0</v>
      </c>
      <c r="E43" s="54">
        <v>0</v>
      </c>
      <c r="F43" s="18"/>
    </row>
    <row r="44" spans="1:18" ht="23.25" customHeight="1">
      <c r="A44" s="8" t="s">
        <v>68</v>
      </c>
      <c r="B44" s="43" t="s">
        <v>25</v>
      </c>
      <c r="C44" s="53">
        <f>SUM(C45,C46,C47,C48,C49,C50,C53,C54,C55,C56,C57,C58,C59,C60,C61,C62)</f>
        <v>200941.19999999995</v>
      </c>
      <c r="D44" s="53">
        <f>SUM(D45,D46,D47,D48,D49,D50,D53,D54,D55,D56,D57,D58,D59,D60,D61,D62)</f>
        <v>201081.09999999998</v>
      </c>
      <c r="E44" s="53">
        <f>SUM(E45,E46,E47,E48,E49,E50,E53,E54,E55,E56,E57,E58,E59,E60,E61,E62)</f>
        <v>201223.19999999998</v>
      </c>
      <c r="F44" s="18"/>
    </row>
    <row r="45" spans="1:18" ht="34.9" customHeight="1">
      <c r="A45" s="48" t="s">
        <v>69</v>
      </c>
      <c r="B45" s="46" t="s">
        <v>86</v>
      </c>
      <c r="C45" s="57">
        <v>157689.1</v>
      </c>
      <c r="D45" s="57">
        <v>157689.1</v>
      </c>
      <c r="E45" s="57">
        <v>157689.1</v>
      </c>
    </row>
    <row r="46" spans="1:18" ht="49.15" customHeight="1">
      <c r="A46" s="48" t="s">
        <v>70</v>
      </c>
      <c r="B46" s="46" t="s">
        <v>87</v>
      </c>
      <c r="C46" s="54">
        <v>330.3</v>
      </c>
      <c r="D46" s="54">
        <v>330.3</v>
      </c>
      <c r="E46" s="54">
        <v>330.3</v>
      </c>
    </row>
    <row r="47" spans="1:18" ht="36" customHeight="1">
      <c r="A47" s="14" t="s">
        <v>71</v>
      </c>
      <c r="B47" s="46" t="s">
        <v>88</v>
      </c>
      <c r="C47" s="55">
        <v>1002.4</v>
      </c>
      <c r="D47" s="55">
        <v>1028.7</v>
      </c>
      <c r="E47" s="55">
        <v>1055.0999999999999</v>
      </c>
    </row>
    <row r="48" spans="1:18" ht="67.150000000000006" customHeight="1">
      <c r="A48" s="14" t="s">
        <v>72</v>
      </c>
      <c r="B48" s="46" t="s">
        <v>89</v>
      </c>
      <c r="C48" s="54">
        <v>330.3</v>
      </c>
      <c r="D48" s="54">
        <v>330.3</v>
      </c>
      <c r="E48" s="54">
        <v>330.3</v>
      </c>
    </row>
    <row r="49" spans="1:5" ht="90" customHeight="1">
      <c r="A49" s="14" t="s">
        <v>73</v>
      </c>
      <c r="B49" s="46" t="s">
        <v>90</v>
      </c>
      <c r="C49" s="54">
        <v>330.3</v>
      </c>
      <c r="D49" s="54">
        <v>330.3</v>
      </c>
      <c r="E49" s="54">
        <v>330.3</v>
      </c>
    </row>
    <row r="50" spans="1:5" ht="54" customHeight="1">
      <c r="A50" s="14"/>
      <c r="B50" s="46" t="s">
        <v>93</v>
      </c>
      <c r="C50" s="54">
        <f>C51+C52</f>
        <v>2971.9</v>
      </c>
      <c r="D50" s="54">
        <f>D51+D52</f>
        <v>3085.5</v>
      </c>
      <c r="E50" s="54">
        <f>E51+E52</f>
        <v>3201.2000000000003</v>
      </c>
    </row>
    <row r="51" spans="1:5" ht="56.25" customHeight="1">
      <c r="A51" s="14" t="s">
        <v>74</v>
      </c>
      <c r="B51" s="46" t="s">
        <v>92</v>
      </c>
      <c r="C51" s="54">
        <v>2641.6</v>
      </c>
      <c r="D51" s="54">
        <v>2755.2</v>
      </c>
      <c r="E51" s="54">
        <v>2870.9</v>
      </c>
    </row>
    <row r="52" spans="1:5" ht="54" customHeight="1">
      <c r="A52" s="14" t="s">
        <v>75</v>
      </c>
      <c r="B52" s="46" t="s">
        <v>91</v>
      </c>
      <c r="C52" s="54">
        <v>330.3</v>
      </c>
      <c r="D52" s="54">
        <v>330.3</v>
      </c>
      <c r="E52" s="54">
        <v>330.3</v>
      </c>
    </row>
    <row r="53" spans="1:5" ht="57" customHeight="1">
      <c r="A53" s="14" t="s">
        <v>76</v>
      </c>
      <c r="B53" s="46" t="s">
        <v>94</v>
      </c>
      <c r="C53" s="54">
        <v>330.3</v>
      </c>
      <c r="D53" s="54">
        <v>330.3</v>
      </c>
      <c r="E53" s="54">
        <v>330.3</v>
      </c>
    </row>
    <row r="54" spans="1:5" ht="72.75" customHeight="1">
      <c r="A54" s="14"/>
      <c r="B54" s="49" t="s">
        <v>41</v>
      </c>
      <c r="C54" s="58"/>
      <c r="D54" s="58"/>
      <c r="E54" s="58"/>
    </row>
    <row r="55" spans="1:5" ht="48" customHeight="1">
      <c r="A55" s="14" t="s">
        <v>77</v>
      </c>
      <c r="B55" s="10" t="s">
        <v>65</v>
      </c>
      <c r="C55" s="54">
        <v>2097.1</v>
      </c>
      <c r="D55" s="54">
        <v>2097.1</v>
      </c>
      <c r="E55" s="54">
        <v>2097.1</v>
      </c>
    </row>
    <row r="56" spans="1:5" ht="72.599999999999994" customHeight="1">
      <c r="A56" s="14" t="s">
        <v>78</v>
      </c>
      <c r="B56" s="46" t="s">
        <v>95</v>
      </c>
      <c r="C56" s="54">
        <v>143.69999999999999</v>
      </c>
      <c r="D56" s="54">
        <v>143.69999999999999</v>
      </c>
      <c r="E56" s="54">
        <v>143.69999999999999</v>
      </c>
    </row>
    <row r="57" spans="1:5" ht="46.15" customHeight="1">
      <c r="A57" s="14" t="s">
        <v>79</v>
      </c>
      <c r="B57" s="46" t="s">
        <v>96</v>
      </c>
      <c r="C57" s="54">
        <v>330.3</v>
      </c>
      <c r="D57" s="54">
        <v>330.3</v>
      </c>
      <c r="E57" s="54">
        <v>330.3</v>
      </c>
    </row>
    <row r="58" spans="1:5" ht="69.75" customHeight="1">
      <c r="A58" s="9" t="s">
        <v>80</v>
      </c>
      <c r="B58" s="47" t="s">
        <v>97</v>
      </c>
      <c r="C58" s="54">
        <v>2852.6</v>
      </c>
      <c r="D58" s="54">
        <v>2852.6</v>
      </c>
      <c r="E58" s="54">
        <v>2852.6</v>
      </c>
    </row>
    <row r="59" spans="1:5" ht="61.15" customHeight="1">
      <c r="A59" s="9" t="s">
        <v>81</v>
      </c>
      <c r="B59" s="46" t="s">
        <v>111</v>
      </c>
      <c r="C59" s="54">
        <v>982.4</v>
      </c>
      <c r="D59" s="54">
        <v>982.4</v>
      </c>
      <c r="E59" s="54">
        <v>982.4</v>
      </c>
    </row>
    <row r="60" spans="1:5" ht="106.15" customHeight="1">
      <c r="A60" s="9" t="s">
        <v>82</v>
      </c>
      <c r="B60" s="46" t="s">
        <v>98</v>
      </c>
      <c r="C60" s="54">
        <v>111.9</v>
      </c>
      <c r="D60" s="54">
        <v>111.9</v>
      </c>
      <c r="E60" s="54">
        <v>111.9</v>
      </c>
    </row>
    <row r="61" spans="1:5" ht="39" customHeight="1">
      <c r="A61" s="14" t="s">
        <v>113</v>
      </c>
      <c r="B61" s="46" t="s">
        <v>114</v>
      </c>
      <c r="C61" s="57">
        <v>31405.7</v>
      </c>
      <c r="D61" s="57">
        <v>31405.7</v>
      </c>
      <c r="E61" s="54">
        <v>31405.7</v>
      </c>
    </row>
    <row r="62" spans="1:5" ht="54.6" customHeight="1">
      <c r="A62" s="9" t="s">
        <v>106</v>
      </c>
      <c r="B62" s="46" t="s">
        <v>105</v>
      </c>
      <c r="C62" s="54">
        <v>32.9</v>
      </c>
      <c r="D62" s="54">
        <v>32.9</v>
      </c>
      <c r="E62" s="54">
        <v>32.9</v>
      </c>
    </row>
    <row r="63" spans="1:5" ht="16.149999999999999" customHeight="1">
      <c r="A63" s="15" t="s">
        <v>83</v>
      </c>
      <c r="B63" s="44" t="s">
        <v>48</v>
      </c>
      <c r="C63" s="69">
        <f>SUM(C65:C66)</f>
        <v>873.7</v>
      </c>
      <c r="D63" s="69">
        <f>SUM(D65:D66)</f>
        <v>367.7</v>
      </c>
      <c r="E63" s="69">
        <f>SUM(E65:E66)</f>
        <v>367.7</v>
      </c>
    </row>
    <row r="64" spans="1:5" ht="51" customHeight="1">
      <c r="A64" s="14" t="s">
        <v>84</v>
      </c>
      <c r="B64" s="59" t="s">
        <v>53</v>
      </c>
      <c r="C64" s="54"/>
      <c r="D64" s="54"/>
      <c r="E64" s="54"/>
    </row>
    <row r="65" spans="1:5" ht="48.75" customHeight="1">
      <c r="A65" s="19" t="s">
        <v>127</v>
      </c>
      <c r="B65" s="67" t="s">
        <v>128</v>
      </c>
      <c r="C65" s="54">
        <v>367.7</v>
      </c>
      <c r="D65" s="54">
        <v>367.7</v>
      </c>
      <c r="E65" s="54">
        <v>367.7</v>
      </c>
    </row>
    <row r="66" spans="1:5" ht="44.45" customHeight="1">
      <c r="A66" s="19" t="s">
        <v>129</v>
      </c>
      <c r="B66" s="68" t="s">
        <v>130</v>
      </c>
      <c r="C66" s="54">
        <v>506</v>
      </c>
      <c r="D66" s="54"/>
      <c r="E66" s="54"/>
    </row>
    <row r="67" spans="1:5" ht="14.45" customHeight="1">
      <c r="A67" s="52" t="s">
        <v>117</v>
      </c>
      <c r="B67" s="29" t="s">
        <v>118</v>
      </c>
      <c r="C67" s="53">
        <f>C68</f>
        <v>1200</v>
      </c>
      <c r="D67" s="54"/>
      <c r="E67" s="54"/>
    </row>
    <row r="68" spans="1:5" ht="13.9" customHeight="1">
      <c r="A68" s="19" t="s">
        <v>115</v>
      </c>
      <c r="B68" s="51" t="s">
        <v>116</v>
      </c>
      <c r="C68" s="54">
        <v>1200</v>
      </c>
      <c r="D68" s="54"/>
      <c r="E68" s="54"/>
    </row>
    <row r="69" spans="1:5" ht="20.25" customHeight="1">
      <c r="A69" s="16"/>
      <c r="B69" s="32" t="s">
        <v>3</v>
      </c>
      <c r="C69" s="53">
        <f>SUM(C6,C36)</f>
        <v>381111.6</v>
      </c>
      <c r="D69" s="53">
        <f>SUM(D6,D36)</f>
        <v>344989</v>
      </c>
      <c r="E69" s="53">
        <f>SUM(E6,E36)</f>
        <v>353437</v>
      </c>
    </row>
    <row r="70" spans="1:5" ht="21.75" hidden="1" customHeight="1">
      <c r="A70" s="36"/>
      <c r="B70" s="37"/>
      <c r="C70" s="18"/>
      <c r="D70" s="18"/>
      <c r="E70" s="18"/>
    </row>
    <row r="71" spans="1:5" ht="0.75" hidden="1" customHeight="1">
      <c r="C71" s="18"/>
      <c r="D71" s="18"/>
      <c r="E71" s="18"/>
    </row>
    <row r="72" spans="1:5" ht="3" hidden="1" customHeight="1">
      <c r="A72" s="6"/>
      <c r="C72" s="18"/>
      <c r="D72" s="18"/>
      <c r="E72" s="18"/>
    </row>
    <row r="73" spans="1:5">
      <c r="A73" s="6"/>
      <c r="C73" s="18"/>
      <c r="D73" s="18"/>
      <c r="E73" s="18"/>
    </row>
    <row r="74" spans="1:5" ht="18.75">
      <c r="A74" s="6"/>
      <c r="B74" s="64"/>
      <c r="C74" s="18"/>
      <c r="D74" s="18"/>
      <c r="E74" s="18"/>
    </row>
    <row r="75" spans="1:5" ht="18.75">
      <c r="A75" s="6"/>
      <c r="B75" s="65"/>
      <c r="C75" s="18"/>
      <c r="D75" s="18"/>
      <c r="E75" s="18"/>
    </row>
    <row r="76" spans="1:5">
      <c r="A76" s="6"/>
    </row>
    <row r="77" spans="1:5">
      <c r="A77" s="6"/>
    </row>
    <row r="78" spans="1:5">
      <c r="A78" s="6"/>
    </row>
    <row r="79" spans="1:5">
      <c r="A79" s="6"/>
    </row>
    <row r="80" spans="1:5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</sheetData>
  <mergeCells count="2">
    <mergeCell ref="A3:E3"/>
    <mergeCell ref="C2:D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2021-11-11T09:41:43Z</cp:lastPrinted>
  <dcterms:created xsi:type="dcterms:W3CDTF">2004-12-22T10:13:24Z</dcterms:created>
  <dcterms:modified xsi:type="dcterms:W3CDTF">2021-11-11T09:45:45Z</dcterms:modified>
</cp:coreProperties>
</file>