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Лист1!$A$1:$C$88</definedName>
  </definedNames>
  <calcPr calcId="124519"/>
</workbook>
</file>

<file path=xl/calcChain.xml><?xml version="1.0" encoding="utf-8"?>
<calcChain xmlns="http://schemas.openxmlformats.org/spreadsheetml/2006/main">
  <c r="C126" i="1"/>
  <c r="C32" l="1"/>
  <c r="C78"/>
  <c r="C86"/>
  <c r="C40" l="1"/>
  <c r="C45" l="1"/>
  <c r="C14" l="1"/>
  <c r="C62"/>
  <c r="C56" l="1"/>
  <c r="C39" s="1"/>
  <c r="C38" s="1"/>
  <c r="C23"/>
  <c r="C22" s="1"/>
  <c r="C29"/>
  <c r="C19"/>
  <c r="C12"/>
  <c r="C10"/>
  <c r="C21" l="1"/>
  <c r="C9"/>
  <c r="C8" l="1"/>
  <c r="C88" s="1"/>
  <c r="C127" s="1"/>
</calcChain>
</file>

<file path=xl/sharedStrings.xml><?xml version="1.0" encoding="utf-8"?>
<sst xmlns="http://schemas.openxmlformats.org/spreadsheetml/2006/main" count="250" uniqueCount="249">
  <si>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</si>
  <si>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</si>
  <si>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</si>
  <si>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</si>
  <si>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</si>
  <si>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</si>
  <si>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</si>
  <si>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</si>
  <si>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</si>
  <si>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</si>
  <si>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</si>
  <si>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</si>
  <si>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</si>
  <si>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</si>
  <si>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</si>
  <si>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</si>
  <si>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</si>
  <si>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</si>
  <si>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</si>
  <si>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</si>
  <si>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</si>
  <si>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</si>
  <si>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</si>
  <si>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</si>
  <si>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</si>
  <si>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</si>
  <si>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</si>
  <si>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</si>
  <si>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</si>
  <si>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</si>
  <si>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</si>
  <si>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</si>
  <si>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</si>
  <si>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</si>
  <si>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</si>
  <si>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</si>
  <si>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</si>
  <si>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</si>
  <si>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</si>
  <si>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</si>
  <si>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</si>
  <si>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</si>
  <si>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</si>
  <si>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</si>
  <si>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</si>
  <si>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</si>
  <si>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</si>
  <si>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</si>
  <si>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</si>
  <si>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</si>
  <si>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</si>
  <si>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</si>
  <si>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</si>
  <si>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</si>
  <si>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</si>
  <si>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</si>
  <si>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</si>
  <si>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</si>
  <si>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</si>
  <si>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</si>
  <si>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</si>
  <si>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</si>
  <si>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</si>
  <si>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</si>
  <si>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</si>
  <si>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</si>
  <si>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</si>
  <si>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</si>
  <si>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</si>
  <si>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</si>
  <si>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</si>
  <si>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</si>
  <si>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</si>
  <si>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</si>
  <si>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</si>
  <si>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</si>
  <si>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</si>
  <si>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</si>
  <si>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</si>
  <si>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</si>
  <si>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</si>
  <si>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</si>
  <si>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</si>
  <si>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</si>
  <si>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</si>
  <si>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</si>
  <si>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</si>
  <si>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</si>
  <si>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</si>
  <si>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</si>
  <si>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</si>
  <si>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</si>
  <si>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</si>
  <si>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</si>
  <si>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</si>
  <si>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</si>
  <si>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</si>
  <si>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</si>
  <si>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</si>
  <si>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</si>
  <si>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</si>
  <si>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</si>
  <si>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</si>
  <si>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</si>
  <si>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</si>
  <si>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</si>
  <si>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</si>
  <si>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</si>
  <si>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</si>
  <si>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</si>
  <si>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</si>
  <si>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</si>
  <si>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</si>
  <si>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</si>
  <si>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</si>
  <si>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</si>
  <si>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</si>
  <si>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</si>
  <si>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</si>
  <si>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</si>
  <si>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</si>
  <si>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</si>
  <si>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</si>
  <si>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</si>
  <si>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</si>
  <si>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</si>
  <si>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</si>
  <si>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</si>
  <si>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</si>
  <si>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</si>
  <si>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2 02 35469 05 0000 150</t>
  </si>
  <si>
    <t xml:space="preserve">Субвенции бюджетам муниципальных районов на проведение Всероссийской переписи населения 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</si>
  <si>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</si>
  <si>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</si>
  <si>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>Дотация бюджетам муниципальных районов на компенсацию дополнительных расходов на повышение оплаты труда некоторых категорий работников муниципальных учреждений в связи с увеличением минимального размера оплаты труда с 1 января 2021 года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</si>
  <si>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</si>
  <si>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</si>
  <si>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2 02 49999 05 0044 150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</si>
  <si>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</si>
  <si>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Дотация бюджетам муниципальных районов на поддержку мер на обеспечение финансовой устойчивости местных бюджетов в условиях нестабильной ситуации, связанной  с пандамией новой короновирусной инфекции</t>
  </si>
  <si>
    <t>2 02 19999 05 0000 150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</si>
  <si>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</si>
  <si>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</si>
  <si>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2 02 49999 05 0047 150</t>
  </si>
  <si>
    <t xml:space="preserve">Межбюджетные трансферты, передаваемые бюджетам муниципальных районов области на достижение  надлежащего уровня оплаты труда в органах местного самоуправления   </t>
  </si>
  <si>
    <r>
  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(за счет бюджета г. Москвы) </t>
    </r>
    <r>
      <rPr>
        <sz val="11"/>
        <color rgb="FF000000"/>
        <rFont val="Times New Roman"/>
        <family val="1"/>
        <charset val="204"/>
      </rPr>
      <t xml:space="preserve">  </t>
    </r>
  </si>
  <si>
    <t>2 02 49999 05 0054 150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</si>
  <si>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</si>
  <si>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</si>
  <si>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</si>
  <si>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</si>
  <si>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</si>
  <si>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</si>
  <si>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>2 02 49999 05 0060 150</t>
  </si>
  <si>
    <t>Межбюджетные трансферты, передаваемые бюджетам муниципальных районов области на осуществление мероприятий с целью оформления прав собственности на хозяйственные объекты газораспределения</t>
  </si>
  <si>
    <t>1 14 06013 05 0000 430</t>
  </si>
  <si>
    <t>1 14 06025 13 0000 430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</si>
  <si>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</si>
  <si>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</si>
  <si>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</si>
  <si>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</si>
  <si>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</si>
  <si>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</si>
  <si>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</si>
  <si>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</si>
  <si>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01 05</t>
  </si>
  <si>
    <t>Судебная система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</si>
  <si>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</si>
  <si>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</si>
  <si>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</si>
  <si>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</si>
  <si>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</si>
  <si>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</si>
  <si>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04 00</t>
  </si>
  <si>
    <t>Национальная экономика</t>
  </si>
  <si>
    <t>04 05</t>
  </si>
  <si>
    <t>Сельское хозяйство и рыболовство</t>
  </si>
  <si>
    <t>04 06</t>
  </si>
  <si>
    <t>Водное хозяйство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</si>
  <si>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</si>
  <si>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</si>
  <si>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</si>
  <si>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</si>
  <si>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</si>
  <si>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</si>
  <si>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</si>
  <si>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</si>
  <si>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</si>
  <si>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</si>
  <si>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</si>
  <si>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</si>
  <si>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</si>
  <si>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</si>
  <si>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</si>
  <si>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</si>
  <si>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</si>
  <si>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</si>
  <si>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</si>
  <si>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</si>
  <si>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0 709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</si>
  <si>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</si>
  <si>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</si>
  <si>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</si>
  <si>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</si>
  <si>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</si>
  <si>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</si>
  <si>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</si>
  <si>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</si>
  <si>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</si>
  <si>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</si>
  <si>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</si>
  <si>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</si>
  <si>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</si>
  <si>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10 06</t>
  </si>
  <si>
    <t>Другие вопросы в области социальной политики</t>
  </si>
  <si>
    <t>11 00</t>
  </si>
  <si>
    <t>Физическая культура и спорт</t>
  </si>
  <si>
    <t>Массовый спорт</t>
  </si>
  <si>
    <t>12 00</t>
  </si>
  <si>
    <t>Средства массовой информации</t>
  </si>
  <si>
    <t>12 02</t>
  </si>
  <si>
    <t>Периодическая печать и издательства</t>
  </si>
  <si>
    <t>13 00</t>
  </si>
  <si>
    <t>Обслуживание государственного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</si>
  <si>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</si>
  <si>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</si>
  <si>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</si>
  <si>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</si>
  <si>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</si>
  <si>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</si>
  <si>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ВСЕГО РАСХОДОВ</t>
  </si>
  <si>
    <t>Результат исполнения бюджета (дефицит -, профицит +)</t>
  </si>
  <si>
    <t>0 1000000000000000</t>
  </si>
  <si>
    <t>Источники внутреннего  финансирования дефицитов бюджетов</t>
  </si>
  <si>
    <t>0 1030000000000000</t>
  </si>
  <si>
    <t xml:space="preserve">Бюджетные кредиты от других бюджетов бюджетной системы Российской Федерации </t>
  </si>
  <si>
    <t>0 1030100000000700</t>
  </si>
  <si>
    <t>Получение бюджетных кредитов от других бюджетов  бюджетной системы  РФ в валюте РФ</t>
  </si>
  <si>
    <t>0 1030100050000 710</t>
  </si>
  <si>
    <t>Получение бюджетных кредитов от других бюджетов  бюджетной системы  РФ бюджетами  муниципальных районов  в валюте РФ</t>
  </si>
  <si>
    <t>0 103 0100000000800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</si>
  <si>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</si>
  <si>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0 1030000050000810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</si>
  <si>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</t>
  </si>
  <si>
    <t>0 1050000000000000</t>
  </si>
  <si>
    <t>Изменение остатков средств на счетах по учету средств бюджета</t>
  </si>
  <si>
    <t>Сумма</t>
  </si>
  <si>
    <t>тыс.руб.</t>
  </si>
  <si>
    <t xml:space="preserve">                                              Оценка ожидаемого исполнения  районного бюджета за 2021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</si>
</sst>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5" fillId="0" borderId="0" xfId="0" applyNumberFormat="1" applyFont="1" applyBorder="1"/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1" fontId="4" fillId="0" borderId="1" xfId="0" applyNumberFormat="1" applyFont="1" applyFill="1" applyBorder="1" applyAlignment="1"/>
    <xf numFmtId="0" fontId="7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justify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164" fontId="4" fillId="0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4" fontId="4" fillId="3" borderId="1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/>
    <xf numFmtId="0" fontId="2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4" fillId="0" borderId="1" xfId="0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" fontId="0" fillId="0" borderId="0" xfId="0" applyNumberFormat="1" applyFill="1"/>
    <xf numFmtId="1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135"/>
  <sheetViews>
    <sheetView tabSelected="1" topLeftCell="A109" zoomScaleSheetLayoutView="100" workbookViewId="0">
      <selection activeCell="M29" sqref="M29:N31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10" max="10" width="8.85546875" customWidth="1"/>
    <col min="11" max="12" width="9.140625" hidden="1" customWidth="1"/>
  </cols>
  <sheetData>
    <row r="1" spans="1:141" ht="47.25" customHeight="1">
      <c r="A1" s="5"/>
      <c r="B1" s="22"/>
      <c r="C1" s="24"/>
    </row>
    <row r="2" spans="1:141" ht="15" customHeight="1">
      <c r="A2" s="5"/>
      <c r="B2" s="18"/>
      <c r="C2" s="80"/>
    </row>
    <row r="3" spans="1:141" ht="15" customHeight="1">
      <c r="A3" s="5"/>
      <c r="B3" s="21"/>
      <c r="C3" s="80"/>
    </row>
    <row r="4" spans="1:141" ht="15" customHeight="1">
      <c r="A4" s="5"/>
      <c r="B4" s="23"/>
      <c r="C4" s="80"/>
    </row>
    <row r="5" spans="1:141" ht="15.75" customHeight="1">
      <c r="A5" s="87" t="s">
        <v>248</v>
      </c>
      <c r="B5" s="88"/>
      <c r="C5" s="81"/>
    </row>
    <row r="6" spans="1:141" ht="27.75" customHeight="1">
      <c r="A6" s="25"/>
      <c r="B6" s="79" t="s">
        <v>158</v>
      </c>
      <c r="C6" s="82" t="s">
        <v>247</v>
      </c>
    </row>
    <row r="7" spans="1:141" ht="30.75" customHeight="1">
      <c r="A7" s="26" t="s">
        <v>55</v>
      </c>
      <c r="B7" s="27" t="s">
        <v>0</v>
      </c>
      <c r="C7" s="28" t="s">
        <v>246</v>
      </c>
      <c r="D7" s="17"/>
    </row>
    <row r="8" spans="1:141" s="4" customFormat="1" ht="14.25">
      <c r="A8" s="7" t="s">
        <v>5</v>
      </c>
      <c r="B8" s="29" t="s">
        <v>11</v>
      </c>
      <c r="C8" s="65">
        <f>SUM(C9,C21)</f>
        <v>79839.7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</row>
    <row r="9" spans="1:141" s="4" customFormat="1" ht="15">
      <c r="A9" s="6"/>
      <c r="B9" s="29" t="s">
        <v>23</v>
      </c>
      <c r="C9" s="65">
        <f>SUM(C10,C14,C19,C13)</f>
        <v>68682.7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</row>
    <row r="10" spans="1:141" s="3" customFormat="1" ht="14.25">
      <c r="A10" s="20" t="s">
        <v>6</v>
      </c>
      <c r="B10" s="29" t="s">
        <v>4</v>
      </c>
      <c r="C10" s="65">
        <f>SUM(C11)</f>
        <v>28829.8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</row>
    <row r="11" spans="1:141" ht="15">
      <c r="A11" s="12" t="s">
        <v>34</v>
      </c>
      <c r="B11" s="8" t="s">
        <v>27</v>
      </c>
      <c r="C11" s="66">
        <v>28829.8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</row>
    <row r="12" spans="1:141" ht="27.75" customHeight="1">
      <c r="A12" s="11" t="s">
        <v>43</v>
      </c>
      <c r="B12" s="33" t="s">
        <v>44</v>
      </c>
      <c r="C12" s="65">
        <f>C13</f>
        <v>11248.3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</row>
    <row r="13" spans="1:141" ht="33.75" customHeight="1">
      <c r="A13" s="11" t="s">
        <v>42</v>
      </c>
      <c r="B13" s="9" t="s">
        <v>45</v>
      </c>
      <c r="C13" s="66">
        <v>11248.3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</row>
    <row r="14" spans="1:141" s="3" customFormat="1" ht="14.25">
      <c r="A14" s="7" t="s">
        <v>7</v>
      </c>
      <c r="B14" s="29" t="s">
        <v>1</v>
      </c>
      <c r="C14" s="65">
        <f>SUM(C15:C16,C18,C17)</f>
        <v>27061.7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</row>
    <row r="15" spans="1:141" ht="14.25" customHeight="1">
      <c r="A15" s="6" t="s">
        <v>56</v>
      </c>
      <c r="B15" s="9" t="s">
        <v>19</v>
      </c>
      <c r="C15" s="66">
        <v>945.1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</row>
    <row r="16" spans="1:141" ht="15">
      <c r="A16" s="6" t="s">
        <v>57</v>
      </c>
      <c r="B16" s="8" t="s">
        <v>2</v>
      </c>
      <c r="C16" s="66">
        <v>9697.5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</row>
    <row r="17" spans="1:141" ht="15">
      <c r="A17" s="39" t="s">
        <v>106</v>
      </c>
      <c r="B17" s="8" t="s">
        <v>107</v>
      </c>
      <c r="C17" s="66">
        <v>15439.4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</row>
    <row r="18" spans="1:141" ht="15">
      <c r="A18" s="57" t="s">
        <v>129</v>
      </c>
      <c r="B18" s="8" t="s">
        <v>51</v>
      </c>
      <c r="C18" s="66">
        <v>979.7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</row>
    <row r="19" spans="1:141" s="2" customFormat="1" ht="17.25" customHeight="1">
      <c r="A19" s="7" t="s">
        <v>8</v>
      </c>
      <c r="B19" s="29" t="s">
        <v>12</v>
      </c>
      <c r="C19" s="65">
        <f>C20</f>
        <v>1542.9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</row>
    <row r="20" spans="1:141" s="2" customFormat="1" ht="32.25" customHeight="1">
      <c r="A20" s="7" t="s">
        <v>59</v>
      </c>
      <c r="B20" s="9" t="s">
        <v>60</v>
      </c>
      <c r="C20" s="66">
        <v>1542.9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</row>
    <row r="21" spans="1:141" s="2" customFormat="1" ht="14.25">
      <c r="A21" s="7"/>
      <c r="B21" s="29" t="s">
        <v>24</v>
      </c>
      <c r="C21" s="65">
        <f>SUM(C22,C29,C31,C32,C37)</f>
        <v>11157.000000000002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</row>
    <row r="22" spans="1:141" s="2" customFormat="1" ht="28.5">
      <c r="A22" s="7" t="s">
        <v>58</v>
      </c>
      <c r="B22" s="30" t="s">
        <v>35</v>
      </c>
      <c r="C22" s="65">
        <f>SUM(,C23,C28)</f>
        <v>2208.3000000000002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</row>
    <row r="23" spans="1:141" s="4" customFormat="1" ht="63" customHeight="1">
      <c r="A23" s="6" t="s">
        <v>10</v>
      </c>
      <c r="B23" s="9" t="s">
        <v>21</v>
      </c>
      <c r="C23" s="66">
        <f>SUM(C24,C26,C27,C25,)</f>
        <v>2082.3000000000002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</row>
    <row r="24" spans="1:141" ht="69.599999999999994" customHeight="1">
      <c r="A24" s="6" t="s">
        <v>54</v>
      </c>
      <c r="B24" s="38" t="s">
        <v>61</v>
      </c>
      <c r="C24" s="66">
        <v>284.39999999999998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</row>
    <row r="25" spans="1:141" ht="61.15" customHeight="1">
      <c r="A25" s="6" t="s">
        <v>47</v>
      </c>
      <c r="B25" s="34" t="s">
        <v>46</v>
      </c>
      <c r="C25" s="66">
        <v>1187.9000000000001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</row>
    <row r="26" spans="1:141" ht="47.25" customHeight="1">
      <c r="A26" s="6" t="s">
        <v>18</v>
      </c>
      <c r="B26" s="35" t="s">
        <v>28</v>
      </c>
      <c r="C26" s="66">
        <v>160</v>
      </c>
      <c r="D26" s="17"/>
    </row>
    <row r="27" spans="1:141" ht="31.9" customHeight="1">
      <c r="A27" s="6" t="s">
        <v>49</v>
      </c>
      <c r="B27" s="37" t="s">
        <v>50</v>
      </c>
      <c r="C27" s="66">
        <v>450</v>
      </c>
      <c r="D27" s="17"/>
    </row>
    <row r="28" spans="1:141" ht="30" customHeight="1">
      <c r="A28" s="6" t="s">
        <v>37</v>
      </c>
      <c r="B28" s="35" t="s">
        <v>38</v>
      </c>
      <c r="C28" s="66">
        <v>126</v>
      </c>
      <c r="D28" s="17"/>
    </row>
    <row r="29" spans="1:141" ht="16.5" customHeight="1">
      <c r="A29" s="10" t="s">
        <v>17</v>
      </c>
      <c r="B29" s="30" t="s">
        <v>20</v>
      </c>
      <c r="C29" s="65">
        <f>SUM(C30)</f>
        <v>820.9</v>
      </c>
      <c r="D29" s="17"/>
    </row>
    <row r="30" spans="1:141" ht="18" customHeight="1">
      <c r="A30" s="9" t="s">
        <v>32</v>
      </c>
      <c r="B30" s="31" t="s">
        <v>33</v>
      </c>
      <c r="C30" s="66">
        <v>820.9</v>
      </c>
      <c r="D30" s="17"/>
    </row>
    <row r="31" spans="1:141" ht="22.5" customHeight="1">
      <c r="A31" s="11" t="s">
        <v>39</v>
      </c>
      <c r="B31" s="11" t="s">
        <v>40</v>
      </c>
      <c r="C31" s="66">
        <v>24.8</v>
      </c>
      <c r="D31" s="17"/>
    </row>
    <row r="32" spans="1:141" s="3" customFormat="1" ht="18" customHeight="1">
      <c r="A32" s="10" t="s">
        <v>30</v>
      </c>
      <c r="B32" s="30" t="s">
        <v>31</v>
      </c>
      <c r="C32" s="65">
        <f>SUM(C33,C34,C35,C36)</f>
        <v>7355.8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s="3" customFormat="1" ht="53.45" customHeight="1">
      <c r="A33" s="6" t="s">
        <v>36</v>
      </c>
      <c r="B33" s="9" t="s">
        <v>29</v>
      </c>
      <c r="C33" s="66">
        <v>6093.8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3" customFormat="1" ht="33" customHeight="1">
      <c r="A34" s="6" t="s">
        <v>62</v>
      </c>
      <c r="B34" s="9" t="s">
        <v>63</v>
      </c>
      <c r="C34" s="66">
        <v>50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3" customFormat="1" ht="43.9" customHeight="1">
      <c r="A35" s="77" t="s">
        <v>156</v>
      </c>
      <c r="B35" s="78" t="s">
        <v>157</v>
      </c>
      <c r="C35" s="66">
        <v>1000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s="3" customFormat="1" ht="27.75" customHeight="1">
      <c r="A36" s="76" t="s">
        <v>155</v>
      </c>
      <c r="B36" s="9" t="s">
        <v>52</v>
      </c>
      <c r="C36" s="66">
        <v>212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2" customFormat="1" ht="14.25">
      <c r="A37" s="7" t="s">
        <v>9</v>
      </c>
      <c r="B37" s="29" t="s">
        <v>22</v>
      </c>
      <c r="C37" s="65">
        <v>747.2</v>
      </c>
      <c r="D37" s="16"/>
    </row>
    <row r="38" spans="1:16" ht="20.25" customHeight="1">
      <c r="A38" s="7" t="s">
        <v>13</v>
      </c>
      <c r="B38" s="29" t="s">
        <v>14</v>
      </c>
      <c r="C38" s="65">
        <f>SUM(C39,C87)</f>
        <v>361052.79999999987</v>
      </c>
      <c r="D38" s="17"/>
    </row>
    <row r="39" spans="1:16" ht="29.25" customHeight="1">
      <c r="A39" s="7" t="s">
        <v>15</v>
      </c>
      <c r="B39" s="10" t="s">
        <v>26</v>
      </c>
      <c r="C39" s="65">
        <f>SUM(C40,C45,C56,C78)</f>
        <v>351752.79999999987</v>
      </c>
      <c r="D39" s="17"/>
    </row>
    <row r="40" spans="1:16" ht="21" customHeight="1">
      <c r="A40" s="7" t="s">
        <v>65</v>
      </c>
      <c r="B40" s="10" t="s">
        <v>101</v>
      </c>
      <c r="C40" s="65">
        <f>C41+C42+C43+C44</f>
        <v>95233.999999999985</v>
      </c>
      <c r="D40" s="17"/>
    </row>
    <row r="41" spans="1:16" ht="36" customHeight="1">
      <c r="A41" s="40" t="s">
        <v>102</v>
      </c>
      <c r="B41" s="9" t="s">
        <v>100</v>
      </c>
      <c r="C41" s="67">
        <v>75585.899999999994</v>
      </c>
      <c r="D41" s="17"/>
    </row>
    <row r="42" spans="1:16" ht="34.5" customHeight="1">
      <c r="A42" s="40" t="s">
        <v>99</v>
      </c>
      <c r="B42" s="41" t="s">
        <v>98</v>
      </c>
      <c r="C42" s="67">
        <v>12017.4</v>
      </c>
      <c r="D42" s="17"/>
    </row>
    <row r="43" spans="1:16" ht="46.9" customHeight="1">
      <c r="A43" s="60" t="s">
        <v>140</v>
      </c>
      <c r="B43" s="59" t="s">
        <v>134</v>
      </c>
      <c r="C43" s="67">
        <v>630.70000000000005</v>
      </c>
      <c r="D43" s="17"/>
    </row>
    <row r="44" spans="1:16" ht="40.9" customHeight="1">
      <c r="A44" s="60" t="s">
        <v>140</v>
      </c>
      <c r="B44" s="61" t="s">
        <v>139</v>
      </c>
      <c r="C44" s="67">
        <v>7000</v>
      </c>
      <c r="D44" s="17"/>
    </row>
    <row r="45" spans="1:16" ht="18" customHeight="1">
      <c r="A45" s="7" t="s">
        <v>66</v>
      </c>
      <c r="B45" s="10" t="s">
        <v>16</v>
      </c>
      <c r="C45" s="65">
        <f>SUM(C46:C55)</f>
        <v>31007.399999999998</v>
      </c>
      <c r="D45" s="17"/>
    </row>
    <row r="46" spans="1:16" ht="64.150000000000006" customHeight="1">
      <c r="A46" s="8" t="s">
        <v>119</v>
      </c>
      <c r="B46" s="54" t="s">
        <v>126</v>
      </c>
      <c r="C46" s="66">
        <v>3137.4</v>
      </c>
      <c r="D46" s="17"/>
    </row>
    <row r="47" spans="1:16" ht="52.5" customHeight="1">
      <c r="A47" s="8" t="s">
        <v>118</v>
      </c>
      <c r="B47" s="55" t="s">
        <v>133</v>
      </c>
      <c r="C47" s="66">
        <v>3759.7</v>
      </c>
    </row>
    <row r="48" spans="1:16" ht="56.25" customHeight="1">
      <c r="A48" s="8" t="s">
        <v>116</v>
      </c>
      <c r="B48" s="45" t="s">
        <v>117</v>
      </c>
      <c r="C48" s="66">
        <v>5971.4</v>
      </c>
      <c r="D48" s="17"/>
    </row>
    <row r="49" spans="1:4" ht="35.450000000000003" customHeight="1">
      <c r="A49" s="12" t="s">
        <v>127</v>
      </c>
      <c r="B49" s="56" t="s">
        <v>128</v>
      </c>
      <c r="C49" s="66">
        <v>246.7</v>
      </c>
      <c r="D49" s="17"/>
    </row>
    <row r="50" spans="1:4" ht="29.45" customHeight="1">
      <c r="A50" s="12" t="s">
        <v>111</v>
      </c>
      <c r="B50" s="48" t="s">
        <v>122</v>
      </c>
      <c r="C50" s="66">
        <v>134.9</v>
      </c>
      <c r="D50" s="17"/>
    </row>
    <row r="51" spans="1:4" ht="31.9" customHeight="1">
      <c r="A51" s="12" t="s">
        <v>112</v>
      </c>
      <c r="B51" s="11" t="s">
        <v>113</v>
      </c>
      <c r="C51" s="66">
        <v>0</v>
      </c>
      <c r="D51" s="17"/>
    </row>
    <row r="52" spans="1:4" ht="45.75" customHeight="1">
      <c r="A52" s="19" t="s">
        <v>84</v>
      </c>
      <c r="B52" s="44" t="s">
        <v>105</v>
      </c>
      <c r="C52" s="68">
        <v>12962.5</v>
      </c>
      <c r="D52" s="17"/>
    </row>
    <row r="53" spans="1:4" ht="30.6" customHeight="1">
      <c r="A53" s="49" t="s">
        <v>114</v>
      </c>
      <c r="B53" s="36" t="s">
        <v>115</v>
      </c>
      <c r="C53" s="68">
        <v>3380.9</v>
      </c>
      <c r="D53" s="17"/>
    </row>
    <row r="54" spans="1:4" ht="45.75" customHeight="1">
      <c r="A54" s="47" t="s">
        <v>123</v>
      </c>
      <c r="B54" s="53" t="s">
        <v>125</v>
      </c>
      <c r="C54" s="28">
        <v>1260.3</v>
      </c>
      <c r="D54" s="17"/>
    </row>
    <row r="55" spans="1:4" ht="32.450000000000003" customHeight="1">
      <c r="A55" s="47" t="s">
        <v>124</v>
      </c>
      <c r="B55" s="53" t="s">
        <v>132</v>
      </c>
      <c r="C55" s="28">
        <v>153.6</v>
      </c>
      <c r="D55" s="17"/>
    </row>
    <row r="56" spans="1:4" ht="23.25" customHeight="1">
      <c r="A56" s="7" t="s">
        <v>67</v>
      </c>
      <c r="B56" s="42" t="s">
        <v>25</v>
      </c>
      <c r="C56" s="65">
        <f>SUM(C57,C58,C59,C60,C61,C62,C65,C66,C67,C68,C69,C70,C71,C72,C73,C74,C75,C76,C77)</f>
        <v>210892.79999999993</v>
      </c>
      <c r="D56" s="17"/>
    </row>
    <row r="57" spans="1:4" ht="34.9" customHeight="1">
      <c r="A57" s="51" t="s">
        <v>68</v>
      </c>
      <c r="B57" s="45" t="s">
        <v>85</v>
      </c>
      <c r="C57" s="69">
        <v>159967.79999999999</v>
      </c>
    </row>
    <row r="58" spans="1:4" ht="49.15" customHeight="1">
      <c r="A58" s="51" t="s">
        <v>69</v>
      </c>
      <c r="B58" s="45" t="s">
        <v>86</v>
      </c>
      <c r="C58" s="66">
        <v>310.3</v>
      </c>
    </row>
    <row r="59" spans="1:4" ht="36" customHeight="1">
      <c r="A59" s="13" t="s">
        <v>70</v>
      </c>
      <c r="B59" s="45" t="s">
        <v>87</v>
      </c>
      <c r="C59" s="67">
        <v>965</v>
      </c>
    </row>
    <row r="60" spans="1:4" ht="67.150000000000006" customHeight="1">
      <c r="A60" s="13" t="s">
        <v>71</v>
      </c>
      <c r="B60" s="45" t="s">
        <v>88</v>
      </c>
      <c r="C60" s="66">
        <v>310.3</v>
      </c>
    </row>
    <row r="61" spans="1:4" ht="87.6" customHeight="1">
      <c r="A61" s="13" t="s">
        <v>72</v>
      </c>
      <c r="B61" s="45" t="s">
        <v>89</v>
      </c>
      <c r="C61" s="66">
        <v>310.3</v>
      </c>
    </row>
    <row r="62" spans="1:4" ht="54" customHeight="1">
      <c r="A62" s="13"/>
      <c r="B62" s="45" t="s">
        <v>92</v>
      </c>
      <c r="C62" s="66">
        <f>C63+C64</f>
        <v>2817.1000000000004</v>
      </c>
    </row>
    <row r="63" spans="1:4" ht="53.45" customHeight="1">
      <c r="A63" s="13" t="s">
        <v>73</v>
      </c>
      <c r="B63" s="45" t="s">
        <v>91</v>
      </c>
      <c r="C63" s="66">
        <v>2506.8000000000002</v>
      </c>
    </row>
    <row r="64" spans="1:4" ht="46.9" customHeight="1">
      <c r="A64" s="13" t="s">
        <v>74</v>
      </c>
      <c r="B64" s="45" t="s">
        <v>90</v>
      </c>
      <c r="C64" s="66">
        <v>310.3</v>
      </c>
    </row>
    <row r="65" spans="1:3" ht="57" customHeight="1">
      <c r="A65" s="13" t="s">
        <v>75</v>
      </c>
      <c r="B65" s="45" t="s">
        <v>93</v>
      </c>
      <c r="C65" s="66">
        <v>310.3</v>
      </c>
    </row>
    <row r="66" spans="1:3" ht="71.45" customHeight="1">
      <c r="A66" s="13"/>
      <c r="B66" s="52" t="s">
        <v>41</v>
      </c>
      <c r="C66" s="70"/>
    </row>
    <row r="67" spans="1:3" ht="48" customHeight="1">
      <c r="A67" s="13" t="s">
        <v>76</v>
      </c>
      <c r="B67" s="9" t="s">
        <v>64</v>
      </c>
      <c r="C67" s="66">
        <v>1941.4</v>
      </c>
    </row>
    <row r="68" spans="1:3" ht="72.599999999999994" customHeight="1">
      <c r="A68" s="13" t="s">
        <v>77</v>
      </c>
      <c r="B68" s="45" t="s">
        <v>94</v>
      </c>
      <c r="C68" s="66">
        <v>117.5</v>
      </c>
    </row>
    <row r="69" spans="1:3" ht="46.15" customHeight="1">
      <c r="A69" s="13" t="s">
        <v>78</v>
      </c>
      <c r="B69" s="45" t="s">
        <v>95</v>
      </c>
      <c r="C69" s="66">
        <v>310.3</v>
      </c>
    </row>
    <row r="70" spans="1:3" ht="69.75" customHeight="1">
      <c r="A70" s="8" t="s">
        <v>79</v>
      </c>
      <c r="B70" s="46" t="s">
        <v>96</v>
      </c>
      <c r="C70" s="66">
        <v>2943</v>
      </c>
    </row>
    <row r="71" spans="1:3" ht="61.15" customHeight="1">
      <c r="A71" s="8" t="s">
        <v>80</v>
      </c>
      <c r="B71" s="45" t="s">
        <v>108</v>
      </c>
      <c r="C71" s="66">
        <v>1008.5</v>
      </c>
    </row>
    <row r="72" spans="1:3" ht="109.9" customHeight="1">
      <c r="A72" s="8" t="s">
        <v>81</v>
      </c>
      <c r="B72" s="45" t="s">
        <v>97</v>
      </c>
      <c r="C72" s="66">
        <v>107.7</v>
      </c>
    </row>
    <row r="73" spans="1:3" ht="43.9" customHeight="1">
      <c r="A73" s="13" t="s">
        <v>135</v>
      </c>
      <c r="B73" s="45" t="s">
        <v>136</v>
      </c>
      <c r="C73" s="69">
        <v>23299.4</v>
      </c>
    </row>
    <row r="74" spans="1:3" ht="54.6" customHeight="1">
      <c r="A74" s="8" t="s">
        <v>104</v>
      </c>
      <c r="B74" s="45" t="s">
        <v>103</v>
      </c>
      <c r="C74" s="71">
        <v>32</v>
      </c>
    </row>
    <row r="75" spans="1:3" ht="54.6" customHeight="1">
      <c r="A75" s="13" t="s">
        <v>151</v>
      </c>
      <c r="B75" s="45" t="s">
        <v>152</v>
      </c>
      <c r="C75" s="71">
        <v>2.6</v>
      </c>
    </row>
    <row r="76" spans="1:3" ht="49.5" customHeight="1">
      <c r="A76" s="8" t="s">
        <v>109</v>
      </c>
      <c r="B76" s="48" t="s">
        <v>110</v>
      </c>
      <c r="C76" s="72">
        <v>15825.4</v>
      </c>
    </row>
    <row r="77" spans="1:3" ht="35.450000000000003" customHeight="1">
      <c r="A77" s="26" t="s">
        <v>130</v>
      </c>
      <c r="B77" s="58" t="s">
        <v>131</v>
      </c>
      <c r="C77" s="73">
        <v>313.89999999999998</v>
      </c>
    </row>
    <row r="78" spans="1:3" ht="26.25" customHeight="1">
      <c r="A78" s="14" t="s">
        <v>82</v>
      </c>
      <c r="B78" s="43" t="s">
        <v>48</v>
      </c>
      <c r="C78" s="74">
        <f>SUM(C79:C85)</f>
        <v>14618.600000000002</v>
      </c>
    </row>
    <row r="79" spans="1:3" ht="48.75" customHeight="1">
      <c r="A79" s="13" t="s">
        <v>83</v>
      </c>
      <c r="B79" s="75" t="s">
        <v>53</v>
      </c>
      <c r="C79" s="66">
        <v>2955.3</v>
      </c>
    </row>
    <row r="80" spans="1:3" ht="35.450000000000003" customHeight="1">
      <c r="A80" s="13" t="s">
        <v>141</v>
      </c>
      <c r="B80" s="75" t="s">
        <v>142</v>
      </c>
      <c r="C80" s="66">
        <v>7167.4</v>
      </c>
    </row>
    <row r="81" spans="1:3" ht="52.5" customHeight="1">
      <c r="A81" s="19" t="s">
        <v>120</v>
      </c>
      <c r="B81" s="50" t="s">
        <v>121</v>
      </c>
      <c r="C81" s="66">
        <v>504.2</v>
      </c>
    </row>
    <row r="82" spans="1:3" ht="30" customHeight="1">
      <c r="A82" s="19" t="s">
        <v>137</v>
      </c>
      <c r="B82" s="50" t="s">
        <v>138</v>
      </c>
      <c r="C82" s="66">
        <v>1200</v>
      </c>
    </row>
    <row r="83" spans="1:3" ht="50.45" customHeight="1">
      <c r="A83" s="19" t="s">
        <v>143</v>
      </c>
      <c r="B83" s="64" t="s">
        <v>145</v>
      </c>
      <c r="C83" s="66">
        <v>2027</v>
      </c>
    </row>
    <row r="84" spans="1:3" ht="39" customHeight="1">
      <c r="A84" s="19" t="s">
        <v>146</v>
      </c>
      <c r="B84" s="26" t="s">
        <v>144</v>
      </c>
      <c r="C84" s="66">
        <v>260.2</v>
      </c>
    </row>
    <row r="85" spans="1:3" ht="51.6" customHeight="1">
      <c r="A85" s="19" t="s">
        <v>153</v>
      </c>
      <c r="B85" s="26" t="s">
        <v>154</v>
      </c>
      <c r="C85" s="66">
        <v>504.5</v>
      </c>
    </row>
    <row r="86" spans="1:3" ht="19.149999999999999" customHeight="1">
      <c r="A86" s="63" t="s">
        <v>149</v>
      </c>
      <c r="B86" s="29" t="s">
        <v>150</v>
      </c>
      <c r="C86" s="65">
        <f>C87</f>
        <v>9300</v>
      </c>
    </row>
    <row r="87" spans="1:3" ht="19.899999999999999" customHeight="1">
      <c r="A87" s="19" t="s">
        <v>147</v>
      </c>
      <c r="B87" s="62" t="s">
        <v>148</v>
      </c>
      <c r="C87" s="66">
        <v>9300</v>
      </c>
    </row>
    <row r="88" spans="1:3" ht="19.899999999999999" customHeight="1">
      <c r="A88" s="15"/>
      <c r="B88" s="32" t="s">
        <v>3</v>
      </c>
      <c r="C88" s="65">
        <f>SUM(C8,C38)</f>
        <v>440892.49999999988</v>
      </c>
    </row>
    <row r="89" spans="1:3" ht="15">
      <c r="A89" s="12" t="s">
        <v>159</v>
      </c>
      <c r="B89" s="83" t="s">
        <v>160</v>
      </c>
      <c r="C89" s="84">
        <v>59373.5</v>
      </c>
    </row>
    <row r="90" spans="1:3" ht="30">
      <c r="A90" s="12" t="s">
        <v>161</v>
      </c>
      <c r="B90" s="9" t="s">
        <v>162</v>
      </c>
      <c r="C90" s="85">
        <v>2312</v>
      </c>
    </row>
    <row r="91" spans="1:3" ht="45">
      <c r="A91" s="12" t="s">
        <v>163</v>
      </c>
      <c r="B91" s="9" t="s">
        <v>164</v>
      </c>
      <c r="C91" s="85">
        <v>7777.6</v>
      </c>
    </row>
    <row r="92" spans="1:3" ht="15">
      <c r="A92" s="12" t="s">
        <v>165</v>
      </c>
      <c r="B92" s="9" t="s">
        <v>166</v>
      </c>
      <c r="C92" s="85">
        <v>2.6</v>
      </c>
    </row>
    <row r="93" spans="1:3" ht="30">
      <c r="A93" s="12" t="s">
        <v>167</v>
      </c>
      <c r="B93" s="9" t="s">
        <v>168</v>
      </c>
      <c r="C93" s="85">
        <v>7497</v>
      </c>
    </row>
    <row r="94" spans="1:3" ht="15">
      <c r="A94" s="12" t="s">
        <v>169</v>
      </c>
      <c r="B94" s="9" t="s">
        <v>170</v>
      </c>
      <c r="C94" s="85">
        <v>80.7</v>
      </c>
    </row>
    <row r="95" spans="1:3" ht="15">
      <c r="A95" s="12" t="s">
        <v>171</v>
      </c>
      <c r="B95" s="9" t="s">
        <v>172</v>
      </c>
      <c r="C95" s="85">
        <v>41703.599999999999</v>
      </c>
    </row>
    <row r="96" spans="1:3" ht="15">
      <c r="A96" s="12" t="s">
        <v>173</v>
      </c>
      <c r="B96" s="9" t="s">
        <v>174</v>
      </c>
      <c r="C96" s="84">
        <v>35778.6</v>
      </c>
    </row>
    <row r="97" spans="1:3" ht="15">
      <c r="A97" s="12" t="s">
        <v>175</v>
      </c>
      <c r="B97" s="9" t="s">
        <v>176</v>
      </c>
      <c r="C97" s="85">
        <v>82</v>
      </c>
    </row>
    <row r="98" spans="1:3" ht="15">
      <c r="A98" s="12" t="s">
        <v>177</v>
      </c>
      <c r="B98" s="9" t="s">
        <v>178</v>
      </c>
      <c r="C98" s="85">
        <v>6932.4</v>
      </c>
    </row>
    <row r="99" spans="1:3" ht="15">
      <c r="A99" s="12" t="s">
        <v>179</v>
      </c>
      <c r="B99" s="9" t="s">
        <v>180</v>
      </c>
      <c r="C99" s="85">
        <v>26687.7</v>
      </c>
    </row>
    <row r="100" spans="1:3" ht="15">
      <c r="A100" s="12" t="s">
        <v>181</v>
      </c>
      <c r="B100" s="9" t="s">
        <v>182</v>
      </c>
      <c r="C100" s="85">
        <v>2076.5</v>
      </c>
    </row>
    <row r="101" spans="1:3" ht="15">
      <c r="A101" s="12" t="s">
        <v>183</v>
      </c>
      <c r="B101" s="9" t="s">
        <v>184</v>
      </c>
      <c r="C101" s="84">
        <v>1076.3</v>
      </c>
    </row>
    <row r="102" spans="1:3" ht="15">
      <c r="A102" s="12" t="s">
        <v>185</v>
      </c>
      <c r="B102" s="9" t="s">
        <v>186</v>
      </c>
      <c r="C102" s="85">
        <v>46.8</v>
      </c>
    </row>
    <row r="103" spans="1:3" ht="15">
      <c r="A103" s="12" t="s">
        <v>187</v>
      </c>
      <c r="B103" s="9" t="s">
        <v>188</v>
      </c>
      <c r="C103" s="85">
        <v>1029.5</v>
      </c>
    </row>
    <row r="104" spans="1:3" ht="15">
      <c r="A104" s="12" t="s">
        <v>189</v>
      </c>
      <c r="B104" s="9" t="s">
        <v>190</v>
      </c>
      <c r="C104" s="84">
        <v>298947.90000000002</v>
      </c>
    </row>
    <row r="105" spans="1:3" ht="15">
      <c r="A105" s="12" t="s">
        <v>191</v>
      </c>
      <c r="B105" s="9" t="s">
        <v>192</v>
      </c>
      <c r="C105" s="85">
        <v>43304.9</v>
      </c>
    </row>
    <row r="106" spans="1:3" ht="15">
      <c r="A106" s="12" t="s">
        <v>193</v>
      </c>
      <c r="B106" s="9" t="s">
        <v>194</v>
      </c>
      <c r="C106" s="85">
        <v>236160.1</v>
      </c>
    </row>
    <row r="107" spans="1:3" ht="15">
      <c r="A107" s="12" t="s">
        <v>195</v>
      </c>
      <c r="B107" s="9" t="s">
        <v>196</v>
      </c>
      <c r="C107" s="85">
        <v>11811.5</v>
      </c>
    </row>
    <row r="108" spans="1:3" ht="15">
      <c r="A108" s="12" t="s">
        <v>197</v>
      </c>
      <c r="B108" s="9" t="s">
        <v>198</v>
      </c>
      <c r="C108" s="85">
        <v>200</v>
      </c>
    </row>
    <row r="109" spans="1:3" ht="15">
      <c r="A109" s="12" t="s">
        <v>199</v>
      </c>
      <c r="B109" s="9" t="s">
        <v>200</v>
      </c>
      <c r="C109" s="85">
        <v>7471.4</v>
      </c>
    </row>
    <row r="110" spans="1:3" ht="15">
      <c r="A110" s="12" t="s">
        <v>201</v>
      </c>
      <c r="B110" s="9" t="s">
        <v>202</v>
      </c>
      <c r="C110" s="84">
        <v>33720.300000000003</v>
      </c>
    </row>
    <row r="111" spans="1:3" ht="15">
      <c r="A111" s="12" t="s">
        <v>203</v>
      </c>
      <c r="B111" s="9" t="s">
        <v>204</v>
      </c>
      <c r="C111" s="85">
        <v>33720.300000000003</v>
      </c>
    </row>
    <row r="112" spans="1:3" ht="15">
      <c r="A112" s="12" t="s">
        <v>205</v>
      </c>
      <c r="B112" s="9" t="s">
        <v>206</v>
      </c>
      <c r="C112" s="84">
        <v>7529.9</v>
      </c>
    </row>
    <row r="113" spans="1:3" ht="15">
      <c r="A113" s="12" t="s">
        <v>207</v>
      </c>
      <c r="B113" s="9" t="s">
        <v>208</v>
      </c>
      <c r="C113" s="85">
        <v>2519.1999999999998</v>
      </c>
    </row>
    <row r="114" spans="1:3" ht="15">
      <c r="A114" s="12" t="s">
        <v>209</v>
      </c>
      <c r="B114" s="9" t="s">
        <v>210</v>
      </c>
      <c r="C114" s="85">
        <v>2771.6</v>
      </c>
    </row>
    <row r="115" spans="1:3" ht="15">
      <c r="A115" s="12" t="s">
        <v>211</v>
      </c>
      <c r="B115" s="9" t="s">
        <v>212</v>
      </c>
      <c r="C115" s="85">
        <v>2188.1</v>
      </c>
    </row>
    <row r="116" spans="1:3" ht="15">
      <c r="A116" s="12" t="s">
        <v>213</v>
      </c>
      <c r="B116" s="9" t="s">
        <v>214</v>
      </c>
      <c r="C116" s="85">
        <v>51</v>
      </c>
    </row>
    <row r="117" spans="1:3" ht="15">
      <c r="A117" s="12" t="s">
        <v>215</v>
      </c>
      <c r="B117" s="9" t="s">
        <v>216</v>
      </c>
      <c r="C117" s="84">
        <v>147.80000000000001</v>
      </c>
    </row>
    <row r="118" spans="1:3" ht="15">
      <c r="A118" s="12">
        <v>1102</v>
      </c>
      <c r="B118" s="9" t="s">
        <v>217</v>
      </c>
      <c r="C118" s="85">
        <v>147.80000000000001</v>
      </c>
    </row>
    <row r="119" spans="1:3" ht="15">
      <c r="A119" s="12" t="s">
        <v>218</v>
      </c>
      <c r="B119" s="9" t="s">
        <v>219</v>
      </c>
      <c r="C119" s="84">
        <v>704.2</v>
      </c>
    </row>
    <row r="120" spans="1:3" ht="15">
      <c r="A120" s="12" t="s">
        <v>220</v>
      </c>
      <c r="B120" s="9" t="s">
        <v>221</v>
      </c>
      <c r="C120" s="85">
        <v>704.2</v>
      </c>
    </row>
    <row r="121" spans="1:3" ht="15">
      <c r="A121" s="12" t="s">
        <v>222</v>
      </c>
      <c r="B121" s="9" t="s">
        <v>223</v>
      </c>
      <c r="C121" s="84">
        <v>11.2</v>
      </c>
    </row>
    <row r="122" spans="1:3" ht="15">
      <c r="A122" s="12" t="s">
        <v>224</v>
      </c>
      <c r="B122" s="9" t="s">
        <v>225</v>
      </c>
      <c r="C122" s="85">
        <v>11.2</v>
      </c>
    </row>
    <row r="123" spans="1:3" ht="19.5" customHeight="1">
      <c r="A123" s="12" t="s">
        <v>226</v>
      </c>
      <c r="B123" s="9" t="s">
        <v>227</v>
      </c>
      <c r="C123" s="84">
        <v>2024.3</v>
      </c>
    </row>
    <row r="124" spans="1:3" ht="30.75" customHeight="1">
      <c r="A124" s="12">
        <v>1401</v>
      </c>
      <c r="B124" s="9" t="s">
        <v>228</v>
      </c>
      <c r="C124" s="85">
        <v>1915</v>
      </c>
    </row>
    <row r="125" spans="1:3" ht="15">
      <c r="A125" s="12">
        <v>1403</v>
      </c>
      <c r="B125" s="9" t="s">
        <v>229</v>
      </c>
      <c r="C125" s="85">
        <v>109.3</v>
      </c>
    </row>
    <row r="126" spans="1:3" ht="15">
      <c r="A126" s="12"/>
      <c r="B126" s="10" t="s">
        <v>230</v>
      </c>
      <c r="C126" s="84">
        <f>C89+C96+C101+C104+C110+C112+C117+C119+C121+C123</f>
        <v>439314.00000000006</v>
      </c>
    </row>
    <row r="127" spans="1:3" ht="15">
      <c r="A127" s="12"/>
      <c r="B127" s="9" t="s">
        <v>231</v>
      </c>
      <c r="C127" s="85">
        <f>C88-C126</f>
        <v>1578.4999999998254</v>
      </c>
    </row>
    <row r="128" spans="1:3" ht="15">
      <c r="A128" s="12" t="s">
        <v>232</v>
      </c>
      <c r="B128" s="9" t="s">
        <v>233</v>
      </c>
      <c r="C128" s="85">
        <v>-1578.5</v>
      </c>
    </row>
    <row r="129" spans="1:3" ht="15">
      <c r="A129" s="12" t="s">
        <v>234</v>
      </c>
      <c r="B129" s="9" t="s">
        <v>235</v>
      </c>
      <c r="C129" s="85">
        <v>-7000</v>
      </c>
    </row>
    <row r="130" spans="1:3" ht="30">
      <c r="A130" s="12" t="s">
        <v>236</v>
      </c>
      <c r="B130" s="9" t="s">
        <v>237</v>
      </c>
      <c r="C130" s="85">
        <v>10000</v>
      </c>
    </row>
    <row r="131" spans="1:3" ht="30">
      <c r="A131" s="12" t="s">
        <v>238</v>
      </c>
      <c r="B131" s="9" t="s">
        <v>239</v>
      </c>
      <c r="C131" s="85">
        <v>10000</v>
      </c>
    </row>
    <row r="132" spans="1:3" ht="30">
      <c r="A132" s="12" t="s">
        <v>240</v>
      </c>
      <c r="B132" s="9" t="s">
        <v>241</v>
      </c>
      <c r="C132" s="85">
        <v>-17000</v>
      </c>
    </row>
    <row r="133" spans="1:3" ht="30">
      <c r="A133" s="12" t="s">
        <v>242</v>
      </c>
      <c r="B133" s="9" t="s">
        <v>243</v>
      </c>
      <c r="C133" s="85">
        <v>-17000</v>
      </c>
    </row>
    <row r="134" spans="1:3" ht="15">
      <c r="A134" s="12" t="s">
        <v>244</v>
      </c>
      <c r="B134" s="9" t="s">
        <v>245</v>
      </c>
      <c r="C134" s="85">
        <v>5421.5</v>
      </c>
    </row>
    <row r="135" spans="1:3">
      <c r="A135" s="86"/>
      <c r="B135" s="17"/>
      <c r="C135" s="17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2021-09-28T06:50:19Z</cp:lastPrinted>
  <dcterms:created xsi:type="dcterms:W3CDTF">2004-12-22T10:13:24Z</dcterms:created>
  <dcterms:modified xsi:type="dcterms:W3CDTF">2021-10-29T05:21:58Z</dcterms:modified>
</cp:coreProperties>
</file>