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Лист1!$A$2:$C$143</definedName>
  </definedNames>
  <calcPr calcId="125725"/>
</workbook>
</file>

<file path=xl/calcChain.xml><?xml version="1.0" encoding="utf-8"?>
<calcChain xmlns="http://schemas.openxmlformats.org/spreadsheetml/2006/main">
  <c r="C105" i="1"/>
  <c r="C131"/>
  <c r="C129"/>
  <c r="C127"/>
  <c r="C125"/>
  <c r="C121"/>
  <c r="C119"/>
  <c r="C113"/>
  <c r="C110"/>
  <c r="C98"/>
  <c r="C25"/>
  <c r="C24" s="1"/>
  <c r="C43"/>
  <c r="C46"/>
  <c r="C84"/>
  <c r="C91"/>
  <c r="C69"/>
  <c r="C35"/>
  <c r="C32"/>
  <c r="C21"/>
  <c r="C17"/>
  <c r="C15"/>
  <c r="C13"/>
  <c r="C73"/>
  <c r="C63" s="1"/>
  <c r="C134" l="1"/>
  <c r="C12"/>
  <c r="C23"/>
  <c r="C42"/>
  <c r="C41" s="1"/>
  <c r="C11" l="1"/>
  <c r="C94" s="1"/>
</calcChain>
</file>

<file path=xl/sharedStrings.xml><?xml version="1.0" encoding="utf-8"?>
<sst xmlns="http://schemas.openxmlformats.org/spreadsheetml/2006/main" count="256" uniqueCount="252">
  <si>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</si>
  <si>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</si>
  <si>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</si>
  <si>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</si>
  <si>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</si>
  <si>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</si>
  <si>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</si>
  <si>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</si>
  <si>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</si>
  <si>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</si>
  <si>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</si>
  <si>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</si>
  <si>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</si>
  <si>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</si>
  <si>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</si>
  <si>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</si>
  <si>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</si>
  <si>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</si>
  <si>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</si>
  <si>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</si>
  <si>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</si>
  <si>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</si>
  <si>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</si>
  <si>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</si>
  <si>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</si>
  <si>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</si>
  <si>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</si>
  <si>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</si>
  <si>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</si>
  <si>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</si>
  <si>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</si>
  <si>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</si>
  <si>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</si>
  <si>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</si>
  <si>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</si>
  <si>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</si>
  <si>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</si>
  <si>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</si>
  <si>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</si>
  <si>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</si>
  <si>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</si>
  <si>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</si>
  <si>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</si>
  <si>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</si>
  <si>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</si>
  <si>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</si>
  <si>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</si>
  <si>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</si>
  <si>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</si>
  <si>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</si>
  <si>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</si>
  <si>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 xml:space="preserve">Иные межбюджетные трансферты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</si>
  <si>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</si>
  <si>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</si>
  <si>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</si>
  <si>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</si>
  <si>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</si>
  <si>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</si>
  <si>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</si>
  <si>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</si>
  <si>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Код бюджетной классификации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</si>
  <si>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</si>
  <si>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</si>
  <si>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</si>
  <si>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</si>
  <si>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</si>
  <si>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</si>
  <si>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</si>
  <si>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</si>
  <si>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</si>
  <si>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</si>
  <si>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</si>
  <si>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</si>
  <si>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</si>
  <si>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</si>
  <si>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</si>
  <si>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</si>
  <si>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</si>
  <si>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культуры: государственная  поддержка лучших сельских учреждений культуры</t>
  </si>
  <si>
    <t>Субсидии бюджетам муниципальных районов на обеспечение жильем молодых семей</t>
  </si>
  <si>
    <t>2 02 15000 00 0000 150</t>
  </si>
  <si>
    <t>2 02 15001 05 0002 150</t>
  </si>
  <si>
    <t>2 02 20000 00 0000 150</t>
  </si>
  <si>
    <t>2 02 25519 05 0000 150</t>
  </si>
  <si>
    <t>2 02 25497 05 0000 150</t>
  </si>
  <si>
    <t>2 02 25097 05 0000 150</t>
  </si>
  <si>
    <t>2 02 29999 05 0063 150</t>
  </si>
  <si>
    <t>2 02 29999 05 0075 150</t>
  </si>
  <si>
    <t>2 02 29999 05 0076 150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</si>
  <si>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</si>
  <si>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</si>
  <si>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</si>
  <si>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</si>
  <si>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</si>
  <si>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</si>
  <si>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</si>
  <si>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</si>
  <si>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</si>
  <si>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</si>
  <si>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</si>
  <si>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</si>
  <si>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</si>
  <si>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</si>
  <si>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</si>
  <si>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</si>
  <si>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 xml:space="preserve">2 02 30024 05 0040 150 </t>
  </si>
  <si>
    <t>2 02 40000 00 0000 150</t>
  </si>
  <si>
    <t>2 02 40014 05 0000 150</t>
  </si>
  <si>
    <t>2 02 49999 05 0013 150</t>
  </si>
  <si>
    <t>2 02 04999 05 0006 150</t>
  </si>
  <si>
    <t>2 07 00000 00 0000 150</t>
  </si>
  <si>
    <t>2 07 05030 05 0000 150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</si>
  <si>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</si>
  <si>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Субсидии бюджетам  муниципальных районов област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</si>
  <si>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</si>
  <si>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</si>
  <si>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 xml:space="preserve"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
</t>
  </si>
  <si>
    <t>2 02 29999 05 0077 150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</si>
  <si>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</si>
  <si>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</si>
  <si>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</si>
  <si>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</si>
  <si>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</si>
  <si>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</si>
  <si>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</si>
  <si>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</si>
  <si>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</si>
  <si>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</si>
  <si>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</si>
  <si>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</si>
  <si>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  <charset val="204"/>
      </rPr>
      <t>е</t>
    </r>
    <r>
      <rPr>
        <sz val="12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</si>
  <si>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</si>
  <si>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</si>
  <si>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</si>
  <si>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2 02 30024 05 0039 150 </t>
  </si>
  <si>
    <t xml:space="preserve">Субсидии бюджетам  муниципальных районов области на выполнение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оказанию мер социальной поддержки населения, оплате коммунальных услуг и исполнительных листов
</t>
  </si>
  <si>
    <t>Субсидии бюджетам муниципальных районов на поддержку отрасли культуры: государственная  поддержка лучших работников сельских учреждений культуры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</si>
  <si>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</si>
  <si>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обучающихся современных технологических и гуманитарных навыков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</si>
  <si>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</si>
  <si>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</si>
  <si>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</si>
  <si>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</si>
  <si>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</si>
  <si>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</si>
  <si>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</si>
  <si>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</si>
  <si>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2 02 35120 05 0000 150</t>
  </si>
  <si>
    <t>Субвенции бюджетам муниципальных районов на 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</si>
  <si>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Дотация бюджетам муниципальных районов на поддержку мер по обеспечению сбалансированности бюджетов</t>
  </si>
  <si>
    <t>2 02 49999 05 0017 151</t>
  </si>
  <si>
    <t>Межбюджетные трансферты, передаваемые бюджетам муниципальных районов области и городских округов области стимулирующенго (поощрительного ) характера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</si>
  <si>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</si>
  <si>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2 02 49999 05 0015 150</t>
  </si>
  <si>
    <t>2019 год (оценка)</t>
  </si>
  <si>
    <t xml:space="preserve">1 11 05025 05 0000 120 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</si>
  <si>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</si>
  <si>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>2 02 29999 05 0069 150</t>
  </si>
  <si>
    <t>2 02 29999 05 0074 150</t>
  </si>
  <si>
    <t>Субсидии бюджетам муниципальных районов области на выравнивание возможностей местных бюджетов по обеспечению  повышения оплаты труда отдельным категориям работников бюджетной сферы</t>
  </si>
  <si>
    <t>Субсидии бюджетам муниципальных районов области на реализацию дополнительных мер, направленных на своевременное исполнение первоочередных расходов местных бюджетов</t>
  </si>
  <si>
    <t xml:space="preserve"> Оценка ожидаемого исполнения  районного бюджета за 2019 год</t>
  </si>
  <si>
    <t>тыс.руб.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</si>
  <si>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</si>
  <si>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</si>
  <si>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</si>
  <si>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</si>
  <si>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</si>
  <si>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</si>
  <si>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</si>
  <si>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</si>
  <si>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</si>
  <si>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</si>
  <si>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</si>
  <si>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</si>
  <si>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</si>
  <si>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</si>
  <si>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</si>
  <si>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</si>
  <si>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</si>
  <si>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</si>
  <si>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</si>
  <si>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</si>
  <si>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</si>
  <si>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</si>
  <si>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</si>
  <si>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</si>
  <si>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</si>
  <si>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</si>
  <si>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</si>
  <si>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</si>
  <si>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</si>
  <si>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</si>
  <si>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</si>
  <si>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</si>
  <si>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</si>
  <si>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</si>
  <si>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</si>
  <si>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</si>
  <si>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</si>
  <si>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</si>
  <si>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</si>
  <si>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</si>
  <si>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</si>
  <si>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</si>
  <si>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</si>
  <si>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</si>
  <si>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</si>
  <si>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</si>
  <si>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</si>
  <si>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</si>
  <si>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</si>
  <si>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</si>
  <si>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</si>
  <si>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</si>
  <si>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</si>
  <si>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</si>
  <si>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</si>
  <si>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</si>
  <si>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</si>
  <si>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</si>
  <si>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</si>
  <si>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</si>
  <si>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</si>
  <si>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</si>
  <si>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</si>
  <si>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</si>
  <si>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</si>
  <si>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</si>
  <si>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</si>
  <si>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</si>
  <si>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</si>
  <si>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</si>
  <si>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</si>
  <si>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</si>
  <si>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</t>
  </si>
  <si>
    <t>Результат исполнения бюджета (дефицит -, профицит +)</t>
  </si>
  <si>
    <t>0 1000000000000000</t>
  </si>
  <si>
    <t>Источники внутреннего  финансирования дефицитов бюджетов</t>
  </si>
  <si>
    <t>0 1030000000000000</t>
  </si>
  <si>
    <t xml:space="preserve">Бюджетные кредиты от других бюджетов бюджетной системы Российской Федерации </t>
  </si>
  <si>
    <t>0 1030100000000700</t>
  </si>
  <si>
    <t>Получение бюджетных кредитов от других бюджетов  бюджетной системы  РФ в валюте РФ</t>
  </si>
  <si>
    <t>0 1030100050000 710</t>
  </si>
  <si>
    <t>Получение бюджетных кредитов от других бюджетов  бюджетной системы  РФ бюджетами  муниципальных районов  в валюте РФ</t>
  </si>
  <si>
    <t>0 103 0100000000800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</si>
  <si>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</si>
  <si>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0 1030000050000810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</si>
  <si>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</t>
  </si>
  <si>
    <t>0 1050000000000000</t>
  </si>
  <si>
    <t>Изменение остатков средств на счетах по учету средств бюджета</t>
  </si>
  <si>
    <t>2 02 15002 05 0000 150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</si>
</sst>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"/>
  </numFmts>
  <fonts count="17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4" fontId="13" fillId="0" borderId="10">
      <alignment horizontal="right"/>
    </xf>
  </cellStyleXfs>
  <cellXfs count="95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horizontal="left"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0" fontId="5" fillId="0" borderId="0" xfId="0" applyFont="1"/>
    <xf numFmtId="1" fontId="5" fillId="0" borderId="0" xfId="0" applyNumberFormat="1" applyFont="1" applyBorder="1"/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/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/>
    <xf numFmtId="1" fontId="4" fillId="0" borderId="6" xfId="0" applyNumberFormat="1" applyFont="1" applyFill="1" applyBorder="1" applyAlignment="1">
      <alignment horizontal="left" wrapText="1" shrinkToFit="1"/>
    </xf>
    <xf numFmtId="0" fontId="4" fillId="0" borderId="6" xfId="0" applyFont="1" applyFill="1" applyBorder="1" applyAlignment="1"/>
    <xf numFmtId="1" fontId="0" fillId="0" borderId="7" xfId="0" applyNumberFormat="1" applyBorder="1" applyAlignment="1"/>
    <xf numFmtId="0" fontId="0" fillId="0" borderId="8" xfId="0" applyBorder="1"/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wrapText="1"/>
    </xf>
    <xf numFmtId="49" fontId="11" fillId="0" borderId="1" xfId="2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shrinkToFi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/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164" fontId="3" fillId="0" borderId="5" xfId="0" applyNumberFormat="1" applyFont="1" applyFill="1" applyBorder="1" applyAlignment="1"/>
    <xf numFmtId="164" fontId="4" fillId="0" borderId="5" xfId="0" applyNumberFormat="1" applyFont="1" applyFill="1" applyBorder="1" applyAlignment="1"/>
    <xf numFmtId="164" fontId="4" fillId="0" borderId="5" xfId="0" applyNumberFormat="1" applyFont="1" applyFill="1" applyBorder="1" applyAlignment="1">
      <alignment horizontal="right" wrapText="1"/>
    </xf>
    <xf numFmtId="164" fontId="10" fillId="0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wrapText="1" shrinkToFit="1"/>
    </xf>
    <xf numFmtId="164" fontId="3" fillId="0" borderId="5" xfId="0" applyNumberFormat="1" applyFont="1" applyFill="1" applyBorder="1" applyAlignment="1">
      <alignment wrapText="1" shrinkToFit="1"/>
    </xf>
    <xf numFmtId="164" fontId="4" fillId="0" borderId="9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/>
    <xf numFmtId="1" fontId="14" fillId="0" borderId="1" xfId="0" applyNumberFormat="1" applyFont="1" applyFill="1" applyBorder="1"/>
    <xf numFmtId="0" fontId="0" fillId="0" borderId="1" xfId="0" applyFill="1" applyBorder="1"/>
    <xf numFmtId="0" fontId="0" fillId="0" borderId="1" xfId="0" applyBorder="1"/>
    <xf numFmtId="164" fontId="4" fillId="0" borderId="1" xfId="0" applyNumberFormat="1" applyFont="1" applyFill="1" applyBorder="1" applyAlignment="1"/>
    <xf numFmtId="0" fontId="16" fillId="0" borderId="1" xfId="0" applyFont="1" applyFill="1" applyBorder="1"/>
    <xf numFmtId="0" fontId="16" fillId="0" borderId="1" xfId="0" applyFont="1" applyBorder="1"/>
    <xf numFmtId="1" fontId="4" fillId="0" borderId="6" xfId="0" applyNumberFormat="1" applyFont="1" applyFill="1" applyBorder="1"/>
    <xf numFmtId="0" fontId="3" fillId="0" borderId="6" xfId="0" applyFont="1" applyFill="1" applyBorder="1"/>
    <xf numFmtId="0" fontId="0" fillId="0" borderId="6" xfId="0" applyBorder="1"/>
    <xf numFmtId="165" fontId="14" fillId="0" borderId="1" xfId="0" applyNumberFormat="1" applyFont="1" applyFill="1" applyBorder="1"/>
    <xf numFmtId="0" fontId="1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1" fontId="3" fillId="0" borderId="0" xfId="0" applyNumberFormat="1" applyFont="1" applyBorder="1" applyAlignment="1">
      <alignment horizontal="center"/>
    </xf>
  </cellXfs>
  <cellStyles count="4">
    <cellStyle name="xl60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J142"/>
  <sheetViews>
    <sheetView tabSelected="1" view="pageBreakPreview" topLeftCell="A40" zoomScaleNormal="80" zoomScaleSheetLayoutView="100" workbookViewId="0">
      <selection activeCell="A45" sqref="A45"/>
    </sheetView>
  </sheetViews>
  <sheetFormatPr defaultRowHeight="12.75"/>
  <cols>
    <col min="1" max="1" width="23.85546875" style="1" customWidth="1"/>
    <col min="2" max="2" width="82.7109375" customWidth="1"/>
    <col min="3" max="3" width="10.7109375" customWidth="1"/>
    <col min="9" max="9" width="8.85546875" customWidth="1"/>
    <col min="10" max="11" width="9.140625" hidden="1" customWidth="1"/>
  </cols>
  <sheetData>
    <row r="2" spans="1:140" ht="47.25" customHeight="1">
      <c r="A2" s="5"/>
      <c r="B2" s="26"/>
      <c r="C2" s="28"/>
    </row>
    <row r="3" spans="1:140" ht="15" customHeight="1">
      <c r="A3" s="5"/>
      <c r="B3" s="20"/>
      <c r="C3" s="28"/>
    </row>
    <row r="4" spans="1:140" ht="15" customHeight="1">
      <c r="A4" s="5"/>
      <c r="B4" s="25"/>
      <c r="C4" s="28"/>
    </row>
    <row r="5" spans="1:140" ht="15" customHeight="1">
      <c r="A5" s="5"/>
      <c r="B5" s="27"/>
      <c r="C5" s="28"/>
    </row>
    <row r="6" spans="1:140" ht="15" customHeight="1">
      <c r="A6" s="5"/>
      <c r="B6" s="27"/>
    </row>
    <row r="7" spans="1:140" ht="15.75" customHeight="1">
      <c r="A7" s="91"/>
      <c r="B7" s="92"/>
      <c r="C7" s="93"/>
    </row>
    <row r="8" spans="1:140" ht="15.75" customHeight="1">
      <c r="A8" s="94" t="s">
        <v>161</v>
      </c>
      <c r="B8" s="94"/>
      <c r="C8" s="61"/>
    </row>
    <row r="9" spans="1:140" ht="27.75" customHeight="1">
      <c r="A9" s="31"/>
      <c r="B9" s="29"/>
      <c r="C9" s="30" t="s">
        <v>162</v>
      </c>
    </row>
    <row r="10" spans="1:140" ht="30.75" customHeight="1">
      <c r="A10" s="32" t="s">
        <v>60</v>
      </c>
      <c r="B10" s="33" t="s">
        <v>0</v>
      </c>
      <c r="C10" s="70" t="s">
        <v>154</v>
      </c>
    </row>
    <row r="11" spans="1:140" s="4" customFormat="1" ht="14.25" customHeight="1">
      <c r="A11" s="8" t="s">
        <v>5</v>
      </c>
      <c r="B11" s="35" t="s">
        <v>11</v>
      </c>
      <c r="C11" s="63">
        <f>SUM(C12,C23)</f>
        <v>63802.499999999993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</row>
    <row r="12" spans="1:140" s="4" customFormat="1" ht="15">
      <c r="A12" s="7"/>
      <c r="B12" s="35" t="s">
        <v>24</v>
      </c>
      <c r="C12" s="63">
        <f>SUM(C13,C17,C21,C16)</f>
        <v>52263.399999999994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</row>
    <row r="13" spans="1:140" s="3" customFormat="1" ht="14.25">
      <c r="A13" s="22" t="s">
        <v>6</v>
      </c>
      <c r="B13" s="35" t="s">
        <v>4</v>
      </c>
      <c r="C13" s="63">
        <f>SUM(C14)</f>
        <v>27343.8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</row>
    <row r="14" spans="1:140" ht="15">
      <c r="A14" s="13" t="s">
        <v>36</v>
      </c>
      <c r="B14" s="9" t="s">
        <v>29</v>
      </c>
      <c r="C14" s="64">
        <v>27343.8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</row>
    <row r="15" spans="1:140" ht="27.75" customHeight="1">
      <c r="A15" s="12" t="s">
        <v>45</v>
      </c>
      <c r="B15" s="42" t="s">
        <v>46</v>
      </c>
      <c r="C15" s="63">
        <f>C16</f>
        <v>14397.3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</row>
    <row r="16" spans="1:140" ht="33.75" customHeight="1">
      <c r="A16" s="12" t="s">
        <v>44</v>
      </c>
      <c r="B16" s="10" t="s">
        <v>47</v>
      </c>
      <c r="C16" s="64">
        <v>14397.3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</row>
    <row r="17" spans="1:140" s="3" customFormat="1" ht="14.25">
      <c r="A17" s="8" t="s">
        <v>7</v>
      </c>
      <c r="B17" s="35" t="s">
        <v>1</v>
      </c>
      <c r="C17" s="63">
        <f>SUM(C18:C19,C20)</f>
        <v>9193.2999999999993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</row>
    <row r="18" spans="1:140" ht="14.25" customHeight="1">
      <c r="A18" s="7" t="s">
        <v>61</v>
      </c>
      <c r="B18" s="10" t="s">
        <v>20</v>
      </c>
      <c r="C18" s="64">
        <v>3629.9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</row>
    <row r="19" spans="1:140" ht="15">
      <c r="A19" s="7" t="s">
        <v>62</v>
      </c>
      <c r="B19" s="9" t="s">
        <v>2</v>
      </c>
      <c r="C19" s="64">
        <v>5513.4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</row>
    <row r="20" spans="1:140" ht="15">
      <c r="A20" s="7" t="s">
        <v>63</v>
      </c>
      <c r="B20" s="9" t="s">
        <v>55</v>
      </c>
      <c r="C20" s="64">
        <v>50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</row>
    <row r="21" spans="1:140" s="2" customFormat="1" ht="17.25" customHeight="1">
      <c r="A21" s="8" t="s">
        <v>8</v>
      </c>
      <c r="B21" s="35" t="s">
        <v>12</v>
      </c>
      <c r="C21" s="63">
        <f>C22</f>
        <v>1329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</row>
    <row r="22" spans="1:140" s="2" customFormat="1" ht="32.25" customHeight="1">
      <c r="A22" s="8" t="s">
        <v>65</v>
      </c>
      <c r="B22" s="10" t="s">
        <v>66</v>
      </c>
      <c r="C22" s="64">
        <v>1329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</row>
    <row r="23" spans="1:140" s="2" customFormat="1" ht="14.25">
      <c r="A23" s="8"/>
      <c r="B23" s="35" t="s">
        <v>25</v>
      </c>
      <c r="C23" s="63">
        <f>SUM(C24,C32,C34,C35,C40)</f>
        <v>11539.1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</row>
    <row r="24" spans="1:140" s="2" customFormat="1" ht="28.5">
      <c r="A24" s="8" t="s">
        <v>64</v>
      </c>
      <c r="B24" s="36" t="s">
        <v>37</v>
      </c>
      <c r="C24" s="63">
        <f>SUM(,C25,C31)</f>
        <v>3208.5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</row>
    <row r="25" spans="1:140" s="4" customFormat="1" ht="63" customHeight="1">
      <c r="A25" s="7" t="s">
        <v>10</v>
      </c>
      <c r="B25" s="10" t="s">
        <v>22</v>
      </c>
      <c r="C25" s="64">
        <f>SUM(C26,C29,C30,C27,C28)</f>
        <v>3183.5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</row>
    <row r="26" spans="1:140" ht="78.75" customHeight="1">
      <c r="A26" s="7" t="s">
        <v>59</v>
      </c>
      <c r="B26" s="23" t="s">
        <v>68</v>
      </c>
      <c r="C26" s="64">
        <v>1537.2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</row>
    <row r="27" spans="1:140" ht="62.25" customHeight="1">
      <c r="A27" s="7" t="s">
        <v>49</v>
      </c>
      <c r="B27" s="43" t="s">
        <v>48</v>
      </c>
      <c r="C27" s="64">
        <v>1075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</row>
    <row r="28" spans="1:140" ht="62.25" customHeight="1">
      <c r="A28" s="7" t="s">
        <v>155</v>
      </c>
      <c r="B28" s="43" t="s">
        <v>156</v>
      </c>
      <c r="C28" s="6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</row>
    <row r="29" spans="1:140" ht="47.25" customHeight="1">
      <c r="A29" s="7" t="s">
        <v>19</v>
      </c>
      <c r="B29" s="44" t="s">
        <v>30</v>
      </c>
      <c r="C29" s="64">
        <v>190.4</v>
      </c>
    </row>
    <row r="30" spans="1:140" ht="38.25" customHeight="1">
      <c r="A30" s="7" t="s">
        <v>53</v>
      </c>
      <c r="B30" s="44" t="s">
        <v>54</v>
      </c>
      <c r="C30" s="64">
        <v>380.9</v>
      </c>
    </row>
    <row r="31" spans="1:140" ht="30" customHeight="1">
      <c r="A31" s="7" t="s">
        <v>39</v>
      </c>
      <c r="B31" s="44" t="s">
        <v>40</v>
      </c>
      <c r="C31" s="64">
        <v>25</v>
      </c>
    </row>
    <row r="32" spans="1:140" ht="16.5" customHeight="1">
      <c r="A32" s="11" t="s">
        <v>17</v>
      </c>
      <c r="B32" s="36" t="s">
        <v>21</v>
      </c>
      <c r="C32" s="63">
        <f>SUM(C33)</f>
        <v>735.5</v>
      </c>
    </row>
    <row r="33" spans="1:19" ht="18" customHeight="1">
      <c r="A33" s="10" t="s">
        <v>34</v>
      </c>
      <c r="B33" s="37" t="s">
        <v>35</v>
      </c>
      <c r="C33" s="64">
        <v>735.5</v>
      </c>
    </row>
    <row r="34" spans="1:19" ht="22.5" customHeight="1">
      <c r="A34" s="12" t="s">
        <v>41</v>
      </c>
      <c r="B34" s="45" t="s">
        <v>42</v>
      </c>
      <c r="C34" s="64">
        <v>1219</v>
      </c>
    </row>
    <row r="35" spans="1:19" s="3" customFormat="1" ht="27.75" customHeight="1">
      <c r="A35" s="11" t="s">
        <v>32</v>
      </c>
      <c r="B35" s="36" t="s">
        <v>33</v>
      </c>
      <c r="C35" s="63">
        <f>SUM(C36,C37,C38,C39)</f>
        <v>4550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s="3" customFormat="1" ht="68.25" customHeight="1">
      <c r="A36" s="7" t="s">
        <v>38</v>
      </c>
      <c r="B36" s="10" t="s">
        <v>31</v>
      </c>
      <c r="C36" s="64">
        <v>400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s="3" customFormat="1" ht="57.75" customHeight="1">
      <c r="A37" s="7" t="s">
        <v>72</v>
      </c>
      <c r="B37" s="24" t="s">
        <v>69</v>
      </c>
      <c r="C37" s="64">
        <v>4100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s="3" customFormat="1" ht="33" customHeight="1">
      <c r="A38" s="7" t="s">
        <v>70</v>
      </c>
      <c r="B38" s="10" t="s">
        <v>71</v>
      </c>
      <c r="C38" s="64">
        <v>50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s="3" customFormat="1" ht="0.75" customHeight="1">
      <c r="A39" s="7" t="s">
        <v>56</v>
      </c>
      <c r="B39" s="10" t="s">
        <v>57</v>
      </c>
      <c r="C39" s="6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9" s="2" customFormat="1" ht="14.25">
      <c r="A40" s="8" t="s">
        <v>9</v>
      </c>
      <c r="B40" s="35" t="s">
        <v>23</v>
      </c>
      <c r="C40" s="63">
        <v>1826.1</v>
      </c>
    </row>
    <row r="41" spans="1:19" ht="20.25" customHeight="1">
      <c r="A41" s="8" t="s">
        <v>13</v>
      </c>
      <c r="B41" s="35" t="s">
        <v>14</v>
      </c>
      <c r="C41" s="63">
        <f>SUM(C42,C91,C93)</f>
        <v>326892</v>
      </c>
    </row>
    <row r="42" spans="1:19" ht="29.25" customHeight="1">
      <c r="A42" s="8" t="s">
        <v>15</v>
      </c>
      <c r="B42" s="11" t="s">
        <v>27</v>
      </c>
      <c r="C42" s="63">
        <f>SUM(C43,C46,C63,C84)</f>
        <v>324911.8</v>
      </c>
    </row>
    <row r="43" spans="1:19" ht="21" customHeight="1">
      <c r="A43" s="8" t="s">
        <v>80</v>
      </c>
      <c r="B43" s="11" t="s">
        <v>28</v>
      </c>
      <c r="C43" s="63">
        <f>C44+C45</f>
        <v>78593.100000000006</v>
      </c>
    </row>
    <row r="44" spans="1:19" ht="40.5" customHeight="1">
      <c r="A44" s="7" t="s">
        <v>81</v>
      </c>
      <c r="B44" s="10" t="s">
        <v>112</v>
      </c>
      <c r="C44" s="64">
        <v>76156.5</v>
      </c>
    </row>
    <row r="45" spans="1:19" ht="34.5" customHeight="1">
      <c r="A45" s="7" t="s">
        <v>251</v>
      </c>
      <c r="B45" s="37" t="s">
        <v>149</v>
      </c>
      <c r="C45" s="64">
        <v>2436.6</v>
      </c>
    </row>
    <row r="46" spans="1:19" ht="30.75" customHeight="1">
      <c r="A46" s="8" t="s">
        <v>82</v>
      </c>
      <c r="B46" s="11" t="s">
        <v>16</v>
      </c>
      <c r="C46" s="63">
        <f>SUM(C47:C62)</f>
        <v>28123.200000000001</v>
      </c>
    </row>
    <row r="47" spans="1:19" ht="57.75" customHeight="1">
      <c r="A47" s="9" t="s">
        <v>85</v>
      </c>
      <c r="B47" s="10" t="s">
        <v>74</v>
      </c>
      <c r="C47" s="64">
        <v>1000</v>
      </c>
    </row>
    <row r="48" spans="1:19" ht="51.75" customHeight="1">
      <c r="A48" s="9" t="s">
        <v>137</v>
      </c>
      <c r="B48" s="10" t="s">
        <v>138</v>
      </c>
      <c r="C48" s="64">
        <v>1592.1</v>
      </c>
    </row>
    <row r="49" spans="1:3" ht="38.25" customHeight="1">
      <c r="A49" s="9" t="s">
        <v>84</v>
      </c>
      <c r="B49" s="10" t="s">
        <v>79</v>
      </c>
      <c r="C49" s="64">
        <v>367.1</v>
      </c>
    </row>
    <row r="50" spans="1:3" ht="66" customHeight="1">
      <c r="A50" s="13" t="s">
        <v>83</v>
      </c>
      <c r="B50" s="12" t="s">
        <v>76</v>
      </c>
      <c r="C50" s="64">
        <v>95.3</v>
      </c>
    </row>
    <row r="51" spans="1:3" ht="39.75" customHeight="1">
      <c r="A51" s="13" t="s">
        <v>83</v>
      </c>
      <c r="B51" s="12" t="s">
        <v>77</v>
      </c>
      <c r="C51" s="64">
        <v>9.8000000000000007</v>
      </c>
    </row>
    <row r="52" spans="1:3" ht="36.75" customHeight="1">
      <c r="A52" s="13" t="s">
        <v>83</v>
      </c>
      <c r="B52" s="12" t="s">
        <v>78</v>
      </c>
      <c r="C52" s="64">
        <v>100</v>
      </c>
    </row>
    <row r="53" spans="1:3" ht="36" customHeight="1">
      <c r="A53" s="13" t="s">
        <v>83</v>
      </c>
      <c r="B53" s="12" t="s">
        <v>136</v>
      </c>
      <c r="C53" s="64">
        <v>50</v>
      </c>
    </row>
    <row r="54" spans="1:3" ht="51" customHeight="1">
      <c r="A54" s="9" t="s">
        <v>86</v>
      </c>
      <c r="B54" s="46" t="s">
        <v>113</v>
      </c>
      <c r="C54" s="51">
        <v>5664.2</v>
      </c>
    </row>
    <row r="55" spans="1:3" ht="51" customHeight="1">
      <c r="A55" s="9" t="s">
        <v>157</v>
      </c>
      <c r="B55" s="71" t="s">
        <v>159</v>
      </c>
      <c r="C55" s="41"/>
    </row>
    <row r="56" spans="1:3" ht="51" customHeight="1">
      <c r="A56" s="9" t="s">
        <v>158</v>
      </c>
      <c r="B56" s="10" t="s">
        <v>160</v>
      </c>
      <c r="C56" s="41"/>
    </row>
    <row r="57" spans="1:3" ht="61.5" customHeight="1">
      <c r="A57" s="21" t="s">
        <v>87</v>
      </c>
      <c r="B57" s="46" t="s">
        <v>114</v>
      </c>
      <c r="C57" s="40">
        <v>3685</v>
      </c>
    </row>
    <row r="58" spans="1:3" ht="93.75" customHeight="1">
      <c r="A58" s="21" t="s">
        <v>88</v>
      </c>
      <c r="B58" s="46" t="s">
        <v>115</v>
      </c>
      <c r="C58" s="64"/>
    </row>
    <row r="59" spans="1:3" ht="81.75" customHeight="1">
      <c r="A59" s="21" t="s">
        <v>117</v>
      </c>
      <c r="B59" s="50" t="s">
        <v>135</v>
      </c>
      <c r="C59" s="51">
        <v>3141.2</v>
      </c>
    </row>
    <row r="60" spans="1:3" ht="48.75" customHeight="1">
      <c r="A60" s="21" t="s">
        <v>118</v>
      </c>
      <c r="B60" s="47" t="s">
        <v>116</v>
      </c>
      <c r="C60" s="51">
        <v>8213.2999999999993</v>
      </c>
    </row>
    <row r="61" spans="1:3" ht="48.75" customHeight="1">
      <c r="A61" s="34" t="s">
        <v>139</v>
      </c>
      <c r="B61" s="56" t="s">
        <v>140</v>
      </c>
      <c r="C61" s="51">
        <v>2320.9</v>
      </c>
    </row>
    <row r="62" spans="1:3" ht="48.75" customHeight="1">
      <c r="A62" s="34" t="s">
        <v>141</v>
      </c>
      <c r="B62" s="57" t="s">
        <v>142</v>
      </c>
      <c r="C62" s="51">
        <v>1884.3</v>
      </c>
    </row>
    <row r="63" spans="1:3" ht="23.25" customHeight="1">
      <c r="A63" s="8" t="s">
        <v>89</v>
      </c>
      <c r="B63" s="11" t="s">
        <v>26</v>
      </c>
      <c r="C63" s="63">
        <f>SUM(C64,C65,C66,C67,C68,C69,C72,C73,C76,C77,C78,C79,C80,C81,C82,C83)</f>
        <v>183996.09999999998</v>
      </c>
    </row>
    <row r="64" spans="1:3" ht="60" customHeight="1">
      <c r="A64" s="7" t="s">
        <v>90</v>
      </c>
      <c r="B64" s="46" t="s">
        <v>119</v>
      </c>
      <c r="C64" s="65">
        <v>146089.1</v>
      </c>
    </row>
    <row r="65" spans="1:3" ht="63.75" customHeight="1">
      <c r="A65" s="7" t="s">
        <v>91</v>
      </c>
      <c r="B65" s="46" t="s">
        <v>120</v>
      </c>
      <c r="C65" s="64">
        <v>221.6</v>
      </c>
    </row>
    <row r="66" spans="1:3" ht="42" customHeight="1">
      <c r="A66" s="14" t="s">
        <v>92</v>
      </c>
      <c r="B66" s="46" t="s">
        <v>121</v>
      </c>
      <c r="C66" s="65">
        <v>913.3</v>
      </c>
    </row>
    <row r="67" spans="1:3" ht="70.5" customHeight="1">
      <c r="A67" s="14" t="s">
        <v>93</v>
      </c>
      <c r="B67" s="46" t="s">
        <v>122</v>
      </c>
      <c r="C67" s="64">
        <v>213</v>
      </c>
    </row>
    <row r="68" spans="1:3" ht="120" customHeight="1">
      <c r="A68" s="14" t="s">
        <v>94</v>
      </c>
      <c r="B68" s="46" t="s">
        <v>123</v>
      </c>
      <c r="C68" s="64">
        <v>202.8</v>
      </c>
    </row>
    <row r="69" spans="1:3" ht="83.25" customHeight="1">
      <c r="A69" s="14"/>
      <c r="B69" s="46" t="s">
        <v>126</v>
      </c>
      <c r="C69" s="64">
        <f>C70+C71</f>
        <v>1926</v>
      </c>
    </row>
    <row r="70" spans="1:3" ht="68.25" customHeight="1">
      <c r="A70" s="14" t="s">
        <v>95</v>
      </c>
      <c r="B70" s="46" t="s">
        <v>125</v>
      </c>
      <c r="C70" s="64">
        <v>1711.2</v>
      </c>
    </row>
    <row r="71" spans="1:3" ht="75.75" customHeight="1">
      <c r="A71" s="14" t="s">
        <v>96</v>
      </c>
      <c r="B71" s="46" t="s">
        <v>124</v>
      </c>
      <c r="C71" s="64">
        <v>214.8</v>
      </c>
    </row>
    <row r="72" spans="1:3" ht="51.75" customHeight="1">
      <c r="A72" s="14" t="s">
        <v>97</v>
      </c>
      <c r="B72" s="46" t="s">
        <v>127</v>
      </c>
      <c r="C72" s="66">
        <v>224.9</v>
      </c>
    </row>
    <row r="73" spans="1:3" ht="77.25" customHeight="1">
      <c r="A73" s="14"/>
      <c r="B73" s="37" t="s">
        <v>43</v>
      </c>
      <c r="C73" s="67">
        <f>SUM(C74,C75)</f>
        <v>2394.3999999999996</v>
      </c>
    </row>
    <row r="74" spans="1:3" ht="56.25" customHeight="1">
      <c r="A74" s="14" t="s">
        <v>98</v>
      </c>
      <c r="B74" s="10" t="s">
        <v>73</v>
      </c>
      <c r="C74" s="64">
        <v>2269.6999999999998</v>
      </c>
    </row>
    <row r="75" spans="1:3" ht="88.5" customHeight="1">
      <c r="A75" s="14" t="s">
        <v>99</v>
      </c>
      <c r="B75" s="46" t="s">
        <v>128</v>
      </c>
      <c r="C75" s="64">
        <v>124.7</v>
      </c>
    </row>
    <row r="76" spans="1:3" ht="58.5" customHeight="1">
      <c r="A76" s="14" t="s">
        <v>100</v>
      </c>
      <c r="B76" s="46" t="s">
        <v>129</v>
      </c>
      <c r="C76" s="66">
        <v>212.8</v>
      </c>
    </row>
    <row r="77" spans="1:3" ht="96.75" customHeight="1">
      <c r="A77" s="9" t="s">
        <v>101</v>
      </c>
      <c r="B77" s="48" t="s">
        <v>131</v>
      </c>
      <c r="C77" s="82">
        <v>2974.5</v>
      </c>
    </row>
    <row r="78" spans="1:3" ht="72" customHeight="1">
      <c r="A78" s="9" t="s">
        <v>102</v>
      </c>
      <c r="B78" s="46" t="s">
        <v>130</v>
      </c>
      <c r="C78" s="64">
        <v>807.5</v>
      </c>
    </row>
    <row r="79" spans="1:3" ht="148.5" customHeight="1">
      <c r="A79" s="9" t="s">
        <v>103</v>
      </c>
      <c r="B79" s="46" t="s">
        <v>132</v>
      </c>
      <c r="C79" s="64">
        <v>152.1</v>
      </c>
    </row>
    <row r="80" spans="1:3" ht="62.25" customHeight="1">
      <c r="A80" s="9" t="s">
        <v>104</v>
      </c>
      <c r="B80" s="46" t="s">
        <v>133</v>
      </c>
      <c r="C80" s="65">
        <v>27611.4</v>
      </c>
    </row>
    <row r="81" spans="1:3" ht="69" customHeight="1">
      <c r="A81" s="9" t="s">
        <v>134</v>
      </c>
      <c r="B81" s="46" t="s">
        <v>52</v>
      </c>
      <c r="C81" s="64">
        <v>1.3</v>
      </c>
    </row>
    <row r="82" spans="1:3" ht="69.75" customHeight="1">
      <c r="A82" s="9" t="s">
        <v>105</v>
      </c>
      <c r="B82" s="46" t="s">
        <v>52</v>
      </c>
      <c r="C82" s="64">
        <v>48.7</v>
      </c>
    </row>
    <row r="83" spans="1:3" ht="48" customHeight="1">
      <c r="A83" s="57" t="s">
        <v>147</v>
      </c>
      <c r="B83" s="60" t="s">
        <v>148</v>
      </c>
      <c r="C83" s="64">
        <v>2.7</v>
      </c>
    </row>
    <row r="84" spans="1:3" ht="26.25" customHeight="1">
      <c r="A84" s="15" t="s">
        <v>106</v>
      </c>
      <c r="B84" s="59" t="s">
        <v>51</v>
      </c>
      <c r="C84" s="68">
        <f>SUM(C85:C90)</f>
        <v>34199.4</v>
      </c>
    </row>
    <row r="85" spans="1:3" ht="48.75" customHeight="1">
      <c r="A85" s="14" t="s">
        <v>107</v>
      </c>
      <c r="B85" s="38" t="s">
        <v>58</v>
      </c>
      <c r="C85" s="64">
        <v>2195.6</v>
      </c>
    </row>
    <row r="86" spans="1:3" ht="41.25" customHeight="1">
      <c r="A86" s="14" t="s">
        <v>109</v>
      </c>
      <c r="B86" s="49" t="s">
        <v>50</v>
      </c>
      <c r="C86" s="64">
        <v>26424.9</v>
      </c>
    </row>
    <row r="87" spans="1:3" ht="53.25" customHeight="1">
      <c r="A87" s="14" t="s">
        <v>108</v>
      </c>
      <c r="B87" s="38" t="s">
        <v>75</v>
      </c>
      <c r="C87" s="64">
        <v>676</v>
      </c>
    </row>
    <row r="88" spans="1:3" ht="33.75" customHeight="1">
      <c r="A88" s="14" t="s">
        <v>153</v>
      </c>
      <c r="B88" s="62" t="s">
        <v>152</v>
      </c>
      <c r="C88" s="82">
        <v>369.9</v>
      </c>
    </row>
    <row r="89" spans="1:3" ht="34.5" customHeight="1">
      <c r="A89" s="14" t="s">
        <v>150</v>
      </c>
      <c r="B89" s="38" t="s">
        <v>151</v>
      </c>
      <c r="C89" s="64">
        <v>3762</v>
      </c>
    </row>
    <row r="90" spans="1:3" ht="49.5" customHeight="1">
      <c r="A90" s="57" t="s">
        <v>143</v>
      </c>
      <c r="B90" s="57" t="s">
        <v>144</v>
      </c>
      <c r="C90" s="64">
        <v>771</v>
      </c>
    </row>
    <row r="91" spans="1:3" ht="31.5" customHeight="1">
      <c r="A91" s="16" t="s">
        <v>110</v>
      </c>
      <c r="B91" s="35" t="s">
        <v>67</v>
      </c>
      <c r="C91" s="63">
        <f>C92</f>
        <v>2227</v>
      </c>
    </row>
    <row r="92" spans="1:3" ht="24.75" customHeight="1">
      <c r="A92" s="52" t="s">
        <v>111</v>
      </c>
      <c r="B92" s="53" t="s">
        <v>18</v>
      </c>
      <c r="C92" s="69">
        <v>2227</v>
      </c>
    </row>
    <row r="93" spans="1:3" ht="33" customHeight="1">
      <c r="A93" s="58" t="s">
        <v>145</v>
      </c>
      <c r="B93" s="57" t="s">
        <v>146</v>
      </c>
      <c r="C93" s="69">
        <v>-246.8</v>
      </c>
    </row>
    <row r="94" spans="1:3" ht="20.25" customHeight="1">
      <c r="A94" s="17"/>
      <c r="B94" s="39" t="s">
        <v>3</v>
      </c>
      <c r="C94" s="63">
        <f>SUM(C11,C41)</f>
        <v>390694.5</v>
      </c>
    </row>
    <row r="95" spans="1:3" ht="21.75" hidden="1" customHeight="1">
      <c r="A95" s="54"/>
      <c r="B95" s="55"/>
      <c r="C95" s="19"/>
    </row>
    <row r="96" spans="1:3" ht="0.75" hidden="1" customHeight="1">
      <c r="C96" s="19"/>
    </row>
    <row r="97" spans="1:3" ht="3" hidden="1" customHeight="1">
      <c r="A97" s="6"/>
      <c r="C97" s="19"/>
    </row>
    <row r="98" spans="1:3" ht="14.25">
      <c r="A98" s="72" t="s">
        <v>163</v>
      </c>
      <c r="B98" s="73" t="s">
        <v>164</v>
      </c>
      <c r="C98" s="83">
        <f>SUM(C99:C104)</f>
        <v>51338.700000000004</v>
      </c>
    </row>
    <row r="99" spans="1:3" ht="30">
      <c r="A99" s="74" t="s">
        <v>165</v>
      </c>
      <c r="B99" s="75" t="s">
        <v>166</v>
      </c>
      <c r="C99" s="80">
        <v>2524.1999999999998</v>
      </c>
    </row>
    <row r="100" spans="1:3" ht="45">
      <c r="A100" s="74" t="s">
        <v>167</v>
      </c>
      <c r="B100" s="75" t="s">
        <v>168</v>
      </c>
      <c r="C100" s="80">
        <v>7850.6</v>
      </c>
    </row>
    <row r="101" spans="1:3" ht="15">
      <c r="A101" s="74" t="s">
        <v>169</v>
      </c>
      <c r="B101" s="75" t="s">
        <v>170</v>
      </c>
      <c r="C101" s="81">
        <v>2.7</v>
      </c>
    </row>
    <row r="102" spans="1:3" ht="30">
      <c r="A102" s="74" t="s">
        <v>171</v>
      </c>
      <c r="B102" s="75" t="s">
        <v>172</v>
      </c>
      <c r="C102" s="81">
        <v>6613.9</v>
      </c>
    </row>
    <row r="103" spans="1:3" ht="15">
      <c r="A103" s="74" t="s">
        <v>173</v>
      </c>
      <c r="B103" s="75" t="s">
        <v>174</v>
      </c>
      <c r="C103" s="81">
        <v>440</v>
      </c>
    </row>
    <row r="104" spans="1:3" ht="15">
      <c r="A104" s="74" t="s">
        <v>175</v>
      </c>
      <c r="B104" s="75" t="s">
        <v>176</v>
      </c>
      <c r="C104" s="81">
        <v>33907.300000000003</v>
      </c>
    </row>
    <row r="105" spans="1:3" ht="14.25">
      <c r="A105" s="76" t="s">
        <v>177</v>
      </c>
      <c r="B105" s="73" t="s">
        <v>178</v>
      </c>
      <c r="C105" s="84">
        <f>SUM(C106:C109)</f>
        <v>47970.100000000006</v>
      </c>
    </row>
    <row r="106" spans="1:3" ht="15">
      <c r="A106" s="74" t="s">
        <v>179</v>
      </c>
      <c r="B106" s="75" t="s">
        <v>180</v>
      </c>
      <c r="C106" s="81">
        <v>148.69999999999999</v>
      </c>
    </row>
    <row r="107" spans="1:3" ht="15">
      <c r="A107" s="74" t="s">
        <v>181</v>
      </c>
      <c r="B107" s="77" t="s">
        <v>182</v>
      </c>
      <c r="C107" s="81">
        <v>26424.9</v>
      </c>
    </row>
    <row r="108" spans="1:3" ht="15">
      <c r="A108" s="74" t="s">
        <v>183</v>
      </c>
      <c r="B108" s="77" t="s">
        <v>184</v>
      </c>
      <c r="C108" s="81">
        <v>20061.5</v>
      </c>
    </row>
    <row r="109" spans="1:3" ht="15">
      <c r="A109" s="74" t="s">
        <v>185</v>
      </c>
      <c r="B109" s="75" t="s">
        <v>186</v>
      </c>
      <c r="C109" s="81">
        <v>1335</v>
      </c>
    </row>
    <row r="110" spans="1:3" ht="14.25">
      <c r="A110" s="76" t="s">
        <v>187</v>
      </c>
      <c r="B110" s="73" t="s">
        <v>188</v>
      </c>
      <c r="C110" s="84">
        <f>SUM(C111:C112)</f>
        <v>75.5</v>
      </c>
    </row>
    <row r="111" spans="1:3" ht="15">
      <c r="A111" s="74" t="s">
        <v>189</v>
      </c>
      <c r="B111" s="75" t="s">
        <v>190</v>
      </c>
      <c r="C111" s="81">
        <v>50.5</v>
      </c>
    </row>
    <row r="112" spans="1:3" ht="15">
      <c r="A112" s="74" t="s">
        <v>191</v>
      </c>
      <c r="B112" s="75" t="s">
        <v>192</v>
      </c>
      <c r="C112" s="81">
        <v>25</v>
      </c>
    </row>
    <row r="113" spans="1:3" ht="14.25">
      <c r="A113" s="76" t="s">
        <v>193</v>
      </c>
      <c r="B113" s="73" t="s">
        <v>194</v>
      </c>
      <c r="C113" s="84">
        <f>SUM(C114:C118)</f>
        <v>262095.4</v>
      </c>
    </row>
    <row r="114" spans="1:3" ht="15">
      <c r="A114" s="74" t="s">
        <v>195</v>
      </c>
      <c r="B114" s="75" t="s">
        <v>196</v>
      </c>
      <c r="C114" s="81">
        <v>55113.3</v>
      </c>
    </row>
    <row r="115" spans="1:3" ht="15">
      <c r="A115" s="74" t="s">
        <v>197</v>
      </c>
      <c r="B115" s="75" t="s">
        <v>198</v>
      </c>
      <c r="C115" s="81">
        <v>187698.4</v>
      </c>
    </row>
    <row r="116" spans="1:3" ht="15">
      <c r="A116" s="74" t="s">
        <v>199</v>
      </c>
      <c r="B116" s="75" t="s">
        <v>200</v>
      </c>
      <c r="C116" s="81">
        <v>11955.5</v>
      </c>
    </row>
    <row r="117" spans="1:3" ht="15">
      <c r="A117" s="74" t="s">
        <v>201</v>
      </c>
      <c r="B117" s="75" t="s">
        <v>202</v>
      </c>
      <c r="C117" s="81">
        <v>280.39999999999998</v>
      </c>
    </row>
    <row r="118" spans="1:3" ht="15">
      <c r="A118" s="74" t="s">
        <v>203</v>
      </c>
      <c r="B118" s="75" t="s">
        <v>204</v>
      </c>
      <c r="C118" s="81">
        <v>7047.8</v>
      </c>
    </row>
    <row r="119" spans="1:3" ht="14.25">
      <c r="A119" s="76" t="s">
        <v>205</v>
      </c>
      <c r="B119" s="73" t="s">
        <v>206</v>
      </c>
      <c r="C119" s="84">
        <f>SUM(C120)</f>
        <v>35414.199999999997</v>
      </c>
    </row>
    <row r="120" spans="1:3" ht="15">
      <c r="A120" s="74" t="s">
        <v>207</v>
      </c>
      <c r="B120" s="75" t="s">
        <v>208</v>
      </c>
      <c r="C120" s="81">
        <v>35414.199999999997</v>
      </c>
    </row>
    <row r="121" spans="1:3" ht="14.25">
      <c r="A121" s="76" t="s">
        <v>209</v>
      </c>
      <c r="B121" s="73" t="s">
        <v>210</v>
      </c>
      <c r="C121" s="84">
        <f>SUM(C122:C124)</f>
        <v>6865.5</v>
      </c>
    </row>
    <row r="122" spans="1:3" ht="15">
      <c r="A122" s="74" t="s">
        <v>211</v>
      </c>
      <c r="B122" s="75" t="s">
        <v>212</v>
      </c>
      <c r="C122" s="81">
        <v>2133.5</v>
      </c>
    </row>
    <row r="123" spans="1:3" ht="15">
      <c r="A123" s="74" t="s">
        <v>213</v>
      </c>
      <c r="B123" s="75" t="s">
        <v>214</v>
      </c>
      <c r="C123" s="81">
        <v>2083.6</v>
      </c>
    </row>
    <row r="124" spans="1:3" ht="15">
      <c r="A124" s="74" t="s">
        <v>215</v>
      </c>
      <c r="B124" s="75" t="s">
        <v>216</v>
      </c>
      <c r="C124" s="81">
        <v>2648.4</v>
      </c>
    </row>
    <row r="125" spans="1:3" ht="14.25">
      <c r="A125" s="76" t="s">
        <v>217</v>
      </c>
      <c r="B125" s="73" t="s">
        <v>218</v>
      </c>
      <c r="C125" s="84">
        <f>SUM(C126)</f>
        <v>166.1</v>
      </c>
    </row>
    <row r="126" spans="1:3" ht="15">
      <c r="A126" s="74" t="s">
        <v>219</v>
      </c>
      <c r="B126" s="75" t="s">
        <v>220</v>
      </c>
      <c r="C126" s="81">
        <v>166.1</v>
      </c>
    </row>
    <row r="127" spans="1:3" ht="14.25">
      <c r="A127" s="76" t="s">
        <v>221</v>
      </c>
      <c r="B127" s="73" t="s">
        <v>222</v>
      </c>
      <c r="C127" s="84">
        <f>SUM(C128)</f>
        <v>544.9</v>
      </c>
    </row>
    <row r="128" spans="1:3" ht="15">
      <c r="A128" s="74" t="s">
        <v>223</v>
      </c>
      <c r="B128" s="75" t="s">
        <v>224</v>
      </c>
      <c r="C128" s="81">
        <v>544.9</v>
      </c>
    </row>
    <row r="129" spans="1:3" ht="14.25">
      <c r="A129" s="76" t="s">
        <v>225</v>
      </c>
      <c r="B129" s="73" t="s">
        <v>226</v>
      </c>
      <c r="C129" s="84">
        <f>SUM(C130)</f>
        <v>12.5</v>
      </c>
    </row>
    <row r="130" spans="1:3" ht="15">
      <c r="A130" s="74" t="s">
        <v>227</v>
      </c>
      <c r="B130" s="75" t="s">
        <v>228</v>
      </c>
      <c r="C130" s="81">
        <v>12.5</v>
      </c>
    </row>
    <row r="131" spans="1:3" ht="28.5">
      <c r="A131" s="76" t="s">
        <v>229</v>
      </c>
      <c r="B131" s="73" t="s">
        <v>230</v>
      </c>
      <c r="C131" s="84">
        <f>SUM(C132:C133)</f>
        <v>4214.6000000000004</v>
      </c>
    </row>
    <row r="132" spans="1:3" ht="30">
      <c r="A132" s="74" t="s">
        <v>231</v>
      </c>
      <c r="B132" s="75" t="s">
        <v>232</v>
      </c>
      <c r="C132" s="81">
        <v>1713.3</v>
      </c>
    </row>
    <row r="133" spans="1:3" ht="15">
      <c r="A133" s="74" t="s">
        <v>233</v>
      </c>
      <c r="B133" s="75" t="s">
        <v>234</v>
      </c>
      <c r="C133" s="81">
        <v>2501.3000000000002</v>
      </c>
    </row>
    <row r="134" spans="1:3" ht="14.25">
      <c r="A134" s="78"/>
      <c r="B134" s="78" t="s">
        <v>235</v>
      </c>
      <c r="C134" s="84">
        <f>C98+C105+C113+C119+C121+C125+C127+C129+C131+C110</f>
        <v>408697.5</v>
      </c>
    </row>
    <row r="135" spans="1:3" ht="15">
      <c r="A135" s="85"/>
      <c r="B135" s="86" t="s">
        <v>236</v>
      </c>
      <c r="C135" s="87">
        <v>-18003</v>
      </c>
    </row>
    <row r="136" spans="1:3" ht="14.25">
      <c r="A136" s="88" t="s">
        <v>237</v>
      </c>
      <c r="B136" s="36" t="s">
        <v>238</v>
      </c>
      <c r="C136" s="81">
        <v>18003</v>
      </c>
    </row>
    <row r="137" spans="1:3" ht="30">
      <c r="A137" s="79" t="s">
        <v>239</v>
      </c>
      <c r="B137" s="89" t="s">
        <v>240</v>
      </c>
      <c r="C137" s="81">
        <v>2900</v>
      </c>
    </row>
    <row r="138" spans="1:3" ht="30">
      <c r="A138" s="88" t="s">
        <v>241</v>
      </c>
      <c r="B138" s="37" t="s">
        <v>242</v>
      </c>
      <c r="C138" s="81">
        <v>6900</v>
      </c>
    </row>
    <row r="139" spans="1:3" ht="30">
      <c r="A139" s="79" t="s">
        <v>243</v>
      </c>
      <c r="B139" s="37" t="s">
        <v>244</v>
      </c>
      <c r="C139" s="81">
        <v>6900</v>
      </c>
    </row>
    <row r="140" spans="1:3" ht="30">
      <c r="A140" s="79" t="s">
        <v>245</v>
      </c>
      <c r="B140" s="90" t="s">
        <v>246</v>
      </c>
      <c r="C140" s="81">
        <v>-4000</v>
      </c>
    </row>
    <row r="141" spans="1:3" ht="30">
      <c r="A141" s="79" t="s">
        <v>247</v>
      </c>
      <c r="B141" s="90" t="s">
        <v>248</v>
      </c>
      <c r="C141" s="81">
        <v>-4000</v>
      </c>
    </row>
    <row r="142" spans="1:3" ht="14.25">
      <c r="A142" s="79" t="s">
        <v>249</v>
      </c>
      <c r="B142" s="36" t="s">
        <v>250</v>
      </c>
      <c r="C142" s="81">
        <v>15103</v>
      </c>
    </row>
  </sheetData>
  <mergeCells count="2">
    <mergeCell ref="A7:C7"/>
    <mergeCell ref="A8:B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4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2019-11-14T04:05:24Z</cp:lastPrinted>
  <dcterms:created xsi:type="dcterms:W3CDTF">2004-12-22T10:13:24Z</dcterms:created>
  <dcterms:modified xsi:type="dcterms:W3CDTF">2019-11-14T11:18:32Z</dcterms:modified>
</cp:coreProperties>
</file>